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test">'[1]Smelter Look-up'!#REF!</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c r="C6225"/>
  <c r="C6224"/>
  <c r="C6223"/>
  <c r="C6222"/>
  <c r="C6221"/>
  <c r="C6220"/>
  <c r="C6219"/>
  <c r="C6218"/>
  <c r="C6217"/>
  <c r="C6216"/>
  <c r="C6215"/>
  <c r="C6214"/>
  <c r="C6213"/>
  <c r="C6212"/>
  <c r="C6211"/>
  <c r="C6210"/>
  <c r="C6209"/>
  <c r="C6208"/>
  <c r="C6207"/>
  <c r="C6206"/>
  <c r="C6205"/>
  <c r="C6204"/>
  <c r="C6203"/>
  <c r="C6202"/>
  <c r="C6201"/>
  <c r="C6200"/>
  <c r="C6199"/>
  <c r="C6198"/>
  <c r="C6197"/>
  <c r="C6196"/>
  <c r="C6195"/>
  <c r="C6194"/>
  <c r="C6193"/>
  <c r="C6192"/>
  <c r="C6191"/>
  <c r="C6190"/>
  <c r="C6189"/>
  <c r="C6188"/>
  <c r="C6187"/>
  <c r="C6186"/>
  <c r="C6185"/>
  <c r="C6184"/>
  <c r="C6183"/>
  <c r="C6182"/>
  <c r="C6181"/>
  <c r="C6180"/>
  <c r="C6179"/>
  <c r="C6178"/>
  <c r="C6177"/>
  <c r="C6176"/>
  <c r="C6175"/>
  <c r="C6174"/>
  <c r="C6173"/>
  <c r="C6172"/>
  <c r="C6171"/>
  <c r="C6170"/>
  <c r="C6169"/>
  <c r="C6168"/>
  <c r="C6167"/>
  <c r="C6166"/>
  <c r="C6165"/>
  <c r="C6164"/>
  <c r="C6163"/>
  <c r="C6162"/>
  <c r="C6161"/>
  <c r="C6160"/>
  <c r="C6159"/>
  <c r="C6158"/>
  <c r="C6157"/>
  <c r="C6156"/>
  <c r="C6155"/>
  <c r="C6154"/>
  <c r="C6153"/>
  <c r="C6152"/>
  <c r="C6151"/>
  <c r="C6150"/>
  <c r="C6149"/>
  <c r="C6148"/>
  <c r="C6147"/>
  <c r="C6146"/>
  <c r="C6145"/>
  <c r="C6144"/>
  <c r="C6143"/>
  <c r="C6142"/>
  <c r="C6141"/>
  <c r="C6140"/>
  <c r="C6139"/>
  <c r="C6138"/>
  <c r="C6137"/>
  <c r="C6136"/>
  <c r="C6135"/>
  <c r="C6134"/>
  <c r="C6133"/>
  <c r="C6132"/>
  <c r="C6131"/>
  <c r="C6130"/>
  <c r="C6129"/>
  <c r="C6128"/>
  <c r="C6127"/>
  <c r="C6126"/>
  <c r="C6125"/>
  <c r="C6124"/>
  <c r="C6123"/>
  <c r="C6122"/>
  <c r="C6121"/>
  <c r="C6120"/>
  <c r="C6119"/>
  <c r="C6118"/>
  <c r="C6117"/>
  <c r="C6116"/>
  <c r="C6115"/>
  <c r="C6114"/>
  <c r="C6113"/>
  <c r="C6112"/>
  <c r="C6111"/>
  <c r="C6110"/>
  <c r="C6109"/>
  <c r="C6108"/>
  <c r="C6107"/>
  <c r="C6106"/>
  <c r="C6105"/>
  <c r="C6104"/>
  <c r="C6103"/>
  <c r="C6102"/>
  <c r="C6101"/>
  <c r="C6100"/>
  <c r="C6099"/>
  <c r="C6098"/>
  <c r="C6097"/>
  <c r="C6096"/>
  <c r="C6095"/>
  <c r="C6094"/>
  <c r="C6093"/>
  <c r="C6092"/>
  <c r="C6091"/>
  <c r="C6090"/>
  <c r="C6089"/>
  <c r="C6088"/>
  <c r="C6087"/>
  <c r="C6086"/>
  <c r="C6085"/>
  <c r="C6084"/>
  <c r="C6083"/>
  <c r="C6082"/>
  <c r="C6081"/>
  <c r="C6080"/>
  <c r="C6079"/>
  <c r="C6078"/>
  <c r="C6077"/>
  <c r="C6076"/>
  <c r="C6075"/>
  <c r="C6074"/>
  <c r="C6073"/>
  <c r="C6072"/>
  <c r="C6071"/>
  <c r="C6070"/>
  <c r="C6069"/>
  <c r="C6068"/>
  <c r="C6067"/>
  <c r="C6066"/>
  <c r="C6065"/>
  <c r="C6064"/>
  <c r="C6063"/>
  <c r="C6062"/>
  <c r="C6061"/>
  <c r="C6060"/>
  <c r="C6059"/>
  <c r="C6058"/>
  <c r="C6057"/>
  <c r="C6056"/>
  <c r="C6055"/>
  <c r="C6054"/>
  <c r="C6053"/>
  <c r="C6052"/>
  <c r="C6051"/>
  <c r="C6050"/>
  <c r="C6049"/>
  <c r="C6048"/>
  <c r="C6047"/>
  <c r="C6046"/>
  <c r="C6045"/>
  <c r="C6044"/>
  <c r="C6043"/>
  <c r="C6042"/>
  <c r="C6041"/>
  <c r="C6040"/>
  <c r="C6039"/>
  <c r="C6038"/>
  <c r="C6037"/>
  <c r="C6036"/>
  <c r="C6035"/>
  <c r="C6034"/>
  <c r="C6033"/>
  <c r="C6032"/>
  <c r="C6031"/>
  <c r="C6030"/>
  <c r="C6029"/>
  <c r="C6028"/>
  <c r="C6027"/>
  <c r="C6026"/>
  <c r="C6025"/>
  <c r="C6024"/>
  <c r="C6023"/>
  <c r="C6022"/>
  <c r="C6021"/>
  <c r="C6020"/>
  <c r="C6019"/>
  <c r="C6018"/>
  <c r="C6017"/>
  <c r="C6016"/>
  <c r="C6015"/>
  <c r="C6014"/>
  <c r="C6013"/>
  <c r="C6012"/>
  <c r="C6011"/>
  <c r="C6010"/>
  <c r="C6009"/>
  <c r="C6008"/>
  <c r="C6007"/>
  <c r="C6006"/>
  <c r="C6005"/>
  <c r="C6004"/>
  <c r="C6003"/>
  <c r="C6002"/>
  <c r="C6001"/>
  <c r="C6000"/>
  <c r="C5999"/>
  <c r="C5998"/>
  <c r="C5997"/>
  <c r="C5996"/>
  <c r="C5995"/>
  <c r="C5994"/>
  <c r="C5993"/>
  <c r="C5992"/>
  <c r="C5991"/>
  <c r="C5990"/>
  <c r="C5989"/>
  <c r="C5988"/>
  <c r="C5987"/>
  <c r="C5986"/>
  <c r="C5985"/>
  <c r="C5984"/>
  <c r="C5983"/>
  <c r="C5982"/>
  <c r="C5981"/>
  <c r="C5980"/>
  <c r="C5979"/>
  <c r="C5978"/>
  <c r="C5977"/>
  <c r="C5976"/>
  <c r="C5975"/>
  <c r="C5974"/>
  <c r="C5973"/>
  <c r="C5972"/>
  <c r="C5971"/>
  <c r="C5970"/>
  <c r="C5969"/>
  <c r="C5968"/>
  <c r="C5967"/>
  <c r="C5966"/>
  <c r="C5965"/>
  <c r="C5964"/>
  <c r="C5963"/>
  <c r="C5962"/>
  <c r="C5961"/>
  <c r="C5960"/>
  <c r="C5959"/>
  <c r="C5958"/>
  <c r="C5957"/>
  <c r="C5956"/>
  <c r="C5955"/>
  <c r="C5954"/>
  <c r="C5953"/>
  <c r="C5952"/>
  <c r="C5951"/>
  <c r="C5950"/>
  <c r="C5949"/>
  <c r="C5948"/>
  <c r="C5947"/>
  <c r="C5946"/>
  <c r="C5945"/>
  <c r="C5944"/>
  <c r="C5943"/>
  <c r="C5942"/>
  <c r="C5941"/>
  <c r="C5940"/>
  <c r="C5939"/>
  <c r="C5938"/>
  <c r="C5937"/>
  <c r="C5936"/>
  <c r="C5935"/>
  <c r="C5934"/>
  <c r="C5933"/>
  <c r="C5932"/>
  <c r="C5931"/>
  <c r="C5930"/>
  <c r="C5929"/>
  <c r="C5928"/>
  <c r="C5927"/>
  <c r="C5926"/>
  <c r="C5925"/>
  <c r="C5924"/>
  <c r="C5923"/>
  <c r="C5922"/>
  <c r="C5921"/>
  <c r="C5920"/>
  <c r="C5919"/>
  <c r="C5918"/>
  <c r="C5917"/>
  <c r="C5916"/>
  <c r="C5915"/>
  <c r="C5914"/>
  <c r="C5913"/>
  <c r="C5912"/>
  <c r="C5911"/>
  <c r="C5910"/>
  <c r="C5909"/>
  <c r="C5908"/>
  <c r="C5907"/>
  <c r="C5906"/>
  <c r="C5905"/>
  <c r="C5904"/>
  <c r="C5903"/>
  <c r="C5902"/>
  <c r="C5901"/>
  <c r="C5900"/>
  <c r="C5899"/>
  <c r="C5898"/>
  <c r="C5897"/>
  <c r="C5896"/>
  <c r="C5895"/>
  <c r="C5894"/>
  <c r="C5893"/>
  <c r="C5892"/>
  <c r="C5891"/>
  <c r="C5890"/>
  <c r="C5889"/>
  <c r="C5888"/>
  <c r="C5887"/>
  <c r="C5886"/>
  <c r="C5885"/>
  <c r="C5884"/>
  <c r="C5883"/>
  <c r="C5882"/>
  <c r="C5881"/>
  <c r="C5880"/>
  <c r="C5879"/>
  <c r="C5878"/>
  <c r="C5877"/>
  <c r="C5876"/>
  <c r="C5875"/>
  <c r="C5874"/>
  <c r="C5873"/>
  <c r="C5872"/>
  <c r="C5871"/>
  <c r="C5870"/>
  <c r="C5869"/>
  <c r="C5868"/>
  <c r="C5867"/>
  <c r="C5866"/>
  <c r="C5865"/>
  <c r="C5864"/>
  <c r="C5863"/>
  <c r="C5862"/>
  <c r="C5861"/>
  <c r="C5860"/>
  <c r="C5859"/>
  <c r="C5858"/>
  <c r="C5857"/>
  <c r="C5856"/>
  <c r="C5855"/>
  <c r="C5854"/>
  <c r="C5853"/>
  <c r="C5852"/>
  <c r="C5851"/>
  <c r="C5850"/>
  <c r="C5849"/>
  <c r="C5848"/>
  <c r="C5847"/>
  <c r="C5846"/>
  <c r="C5845"/>
  <c r="C5844"/>
  <c r="C5843"/>
  <c r="C5842"/>
  <c r="C5841"/>
  <c r="C5840"/>
  <c r="C5839"/>
  <c r="C5838"/>
  <c r="C5837"/>
  <c r="C5836"/>
  <c r="C5835"/>
  <c r="C5834"/>
  <c r="C5833"/>
  <c r="C5832"/>
  <c r="C5831"/>
  <c r="C5830"/>
  <c r="C5829"/>
  <c r="C5828"/>
  <c r="C5827"/>
  <c r="C5826"/>
  <c r="C5825"/>
  <c r="C5824"/>
  <c r="C5823"/>
  <c r="C5822"/>
  <c r="C5821"/>
  <c r="C5820"/>
  <c r="C5819"/>
  <c r="C5818"/>
  <c r="C5817"/>
  <c r="C5816"/>
  <c r="C5815"/>
  <c r="C5814"/>
  <c r="C5813"/>
  <c r="C5812"/>
  <c r="C5811"/>
  <c r="C5810"/>
  <c r="C5809"/>
  <c r="C5808"/>
  <c r="C5807"/>
  <c r="C5806"/>
  <c r="C5805"/>
  <c r="C5804"/>
  <c r="C5803"/>
  <c r="C5802"/>
  <c r="C5801"/>
  <c r="C5800"/>
  <c r="C5799"/>
  <c r="C5798"/>
  <c r="C5797"/>
  <c r="C5796"/>
  <c r="C5795"/>
  <c r="C5794"/>
  <c r="C5793"/>
  <c r="C5792"/>
  <c r="C5791"/>
  <c r="C5790"/>
  <c r="C5789"/>
  <c r="C5788"/>
  <c r="C5787"/>
  <c r="C5786"/>
  <c r="C5785"/>
  <c r="C5784"/>
  <c r="C5783"/>
  <c r="C5782"/>
  <c r="C5781"/>
  <c r="C5780"/>
  <c r="C5779"/>
  <c r="C5778"/>
  <c r="C5777"/>
  <c r="C5776"/>
  <c r="C5775"/>
  <c r="C5774"/>
  <c r="C5773"/>
  <c r="C5772"/>
  <c r="C5771"/>
  <c r="C5770"/>
  <c r="C5769"/>
  <c r="C5768"/>
  <c r="C5767"/>
  <c r="C5766"/>
  <c r="C5765"/>
  <c r="C5764"/>
  <c r="C5763"/>
  <c r="C5762"/>
  <c r="C5761"/>
  <c r="C5760"/>
  <c r="C5759"/>
  <c r="C5758"/>
  <c r="C5757"/>
  <c r="C5756"/>
  <c r="C5755"/>
  <c r="C5754"/>
  <c r="C5753"/>
  <c r="C5752"/>
  <c r="C5751"/>
  <c r="C5750"/>
  <c r="C5749"/>
  <c r="C5748"/>
  <c r="C5747"/>
  <c r="C5746"/>
  <c r="C5745"/>
  <c r="C5744"/>
  <c r="C5743"/>
  <c r="C5742"/>
  <c r="C5741"/>
  <c r="C5740"/>
  <c r="C5739"/>
  <c r="C5738"/>
  <c r="C5737"/>
  <c r="C5736"/>
  <c r="C5735"/>
  <c r="C5734"/>
  <c r="C5733"/>
  <c r="C5732"/>
  <c r="C5731"/>
  <c r="C5730"/>
  <c r="C5729"/>
  <c r="C5728"/>
  <c r="C5727"/>
  <c r="C5726"/>
  <c r="C5725"/>
  <c r="C5724"/>
  <c r="C5723"/>
  <c r="C5722"/>
  <c r="C5721"/>
  <c r="C5720"/>
  <c r="C5719"/>
  <c r="C5718"/>
  <c r="C5717"/>
  <c r="C5716"/>
  <c r="C5715"/>
  <c r="C5714"/>
  <c r="C5713"/>
  <c r="C5712"/>
  <c r="C5711"/>
  <c r="C5710"/>
  <c r="C5709"/>
  <c r="C5708"/>
  <c r="C5707"/>
  <c r="C5706"/>
  <c r="C5705"/>
  <c r="C5704"/>
  <c r="C5703"/>
  <c r="C5702"/>
  <c r="C5701"/>
  <c r="C5700"/>
  <c r="C5699"/>
  <c r="C5698"/>
  <c r="C5697"/>
  <c r="C5696"/>
  <c r="C5695"/>
  <c r="C5694"/>
  <c r="C5693"/>
  <c r="C5692"/>
  <c r="C5691"/>
  <c r="C5690"/>
  <c r="C5689"/>
  <c r="C5688"/>
  <c r="C5687"/>
  <c r="C5686"/>
  <c r="C5685"/>
  <c r="C5684"/>
  <c r="C5683"/>
  <c r="C5682"/>
  <c r="C5681"/>
  <c r="C5680"/>
  <c r="C5679"/>
  <c r="C5678"/>
  <c r="C5677"/>
  <c r="C5676"/>
  <c r="C5675"/>
  <c r="C5674"/>
  <c r="C5673"/>
  <c r="C5672"/>
  <c r="C5671"/>
  <c r="C5670"/>
  <c r="C5669"/>
  <c r="C5668"/>
  <c r="C5667"/>
  <c r="C5666"/>
  <c r="C5665"/>
  <c r="C5664"/>
  <c r="C5663"/>
  <c r="C5662"/>
  <c r="C5661"/>
  <c r="C5660"/>
  <c r="C5659"/>
  <c r="C5658"/>
  <c r="C5657"/>
  <c r="C5656"/>
  <c r="C5655"/>
  <c r="C5654"/>
  <c r="C5653"/>
  <c r="C5652"/>
  <c r="C5651"/>
  <c r="C5650"/>
  <c r="C5649"/>
  <c r="C5648"/>
  <c r="C5647"/>
  <c r="C5646"/>
  <c r="C5645"/>
  <c r="C5644"/>
  <c r="C5643"/>
  <c r="C5642"/>
  <c r="C5641"/>
  <c r="C5640"/>
  <c r="C5639"/>
  <c r="C5638"/>
  <c r="C5637"/>
  <c r="C5636"/>
  <c r="C5635"/>
  <c r="C5634"/>
  <c r="C5633"/>
  <c r="C5632"/>
  <c r="C5631"/>
  <c r="C5630"/>
  <c r="C5629"/>
  <c r="C5628"/>
  <c r="C5627"/>
  <c r="C5626"/>
  <c r="C5625"/>
  <c r="C5624"/>
  <c r="C5623"/>
  <c r="C5622"/>
  <c r="C5621"/>
  <c r="C5620"/>
  <c r="C5619"/>
  <c r="C5618"/>
  <c r="C5617"/>
  <c r="C5616"/>
  <c r="C5615"/>
  <c r="C5614"/>
  <c r="C5613"/>
  <c r="C5612"/>
  <c r="C5611"/>
  <c r="C5610"/>
  <c r="C5609"/>
  <c r="C5608"/>
  <c r="C5607"/>
  <c r="C5606"/>
  <c r="C5605"/>
  <c r="C5604"/>
  <c r="C5603"/>
  <c r="C5602"/>
  <c r="C5601"/>
  <c r="C5600"/>
  <c r="C5599"/>
  <c r="C5598"/>
  <c r="C5597"/>
  <c r="C5596"/>
  <c r="C5595"/>
  <c r="C5594"/>
  <c r="C5593"/>
  <c r="C5592"/>
  <c r="C5591"/>
  <c r="C5590"/>
  <c r="C5589"/>
  <c r="C5588"/>
  <c r="C5587"/>
  <c r="C5586"/>
  <c r="C5585"/>
  <c r="C5584"/>
  <c r="C5583"/>
  <c r="C5582"/>
  <c r="C5581"/>
  <c r="C5580"/>
  <c r="C5579"/>
  <c r="C5578"/>
  <c r="C5577"/>
  <c r="C5576"/>
  <c r="C5575"/>
  <c r="C5574"/>
  <c r="C5573"/>
  <c r="C5572"/>
  <c r="C5571"/>
  <c r="C5570"/>
  <c r="C5569"/>
  <c r="C5568"/>
  <c r="C5567"/>
  <c r="C5566"/>
  <c r="C5565"/>
  <c r="C5564"/>
  <c r="C5563"/>
  <c r="C5562"/>
  <c r="C5561"/>
  <c r="C5560"/>
  <c r="C5559"/>
  <c r="C5558"/>
  <c r="C5557"/>
  <c r="C5556"/>
  <c r="C5555"/>
  <c r="C5554"/>
  <c r="C5553"/>
  <c r="C5552"/>
  <c r="C5551"/>
  <c r="C5550"/>
  <c r="C5549"/>
  <c r="C5548"/>
  <c r="C5547"/>
  <c r="C5546"/>
  <c r="C5545"/>
  <c r="C5544"/>
  <c r="C5543"/>
  <c r="C5542"/>
  <c r="C5541"/>
  <c r="C5540"/>
  <c r="C5539"/>
  <c r="C5538"/>
  <c r="C5537"/>
  <c r="C5536"/>
  <c r="C5535"/>
  <c r="C5534"/>
  <c r="C5533"/>
  <c r="C5532"/>
  <c r="C5531"/>
  <c r="C5530"/>
  <c r="C5529"/>
  <c r="C5528"/>
  <c r="C5527"/>
  <c r="C5526"/>
  <c r="C5525"/>
  <c r="C5524"/>
  <c r="C5523"/>
  <c r="C5522"/>
  <c r="C5521"/>
  <c r="C5520"/>
  <c r="C5519"/>
  <c r="C5518"/>
  <c r="C5517"/>
  <c r="C5516"/>
  <c r="C5515"/>
  <c r="C5514"/>
  <c r="C5513"/>
  <c r="C5512"/>
  <c r="C5511"/>
  <c r="C5510"/>
  <c r="C5509"/>
  <c r="C5508"/>
  <c r="C5507"/>
  <c r="C5506"/>
  <c r="C5505"/>
  <c r="C5504"/>
  <c r="C5503"/>
  <c r="C5502"/>
  <c r="C5501"/>
  <c r="C5500"/>
  <c r="C5499"/>
  <c r="C5498"/>
  <c r="C5497"/>
  <c r="C5496"/>
  <c r="C5495"/>
  <c r="C5494"/>
  <c r="C5493"/>
  <c r="C5492"/>
  <c r="C5491"/>
  <c r="C5490"/>
  <c r="C5489"/>
  <c r="C5488"/>
  <c r="C5487"/>
  <c r="C5486"/>
  <c r="C5485"/>
  <c r="C5484"/>
  <c r="C5483"/>
  <c r="C5482"/>
  <c r="C5481"/>
  <c r="C5480"/>
  <c r="C5479"/>
  <c r="C5478"/>
  <c r="C5477"/>
  <c r="C5476"/>
  <c r="C5475"/>
  <c r="C5474"/>
  <c r="C5473"/>
  <c r="C5472"/>
  <c r="C5471"/>
  <c r="C5470"/>
  <c r="C5469"/>
  <c r="C5468"/>
  <c r="C5467"/>
  <c r="C5466"/>
  <c r="C5465"/>
  <c r="C5464"/>
  <c r="C5463"/>
  <c r="C5462"/>
  <c r="C5461"/>
  <c r="C5460"/>
  <c r="C5459"/>
  <c r="C5458"/>
  <c r="C5457"/>
  <c r="C5456"/>
  <c r="C5455"/>
  <c r="C5454"/>
  <c r="C5453"/>
  <c r="C5452"/>
  <c r="C5451"/>
  <c r="C5450"/>
  <c r="C5449"/>
  <c r="C5448"/>
  <c r="C5447"/>
  <c r="C5446"/>
  <c r="C5445"/>
  <c r="C5444"/>
  <c r="C5443"/>
  <c r="C5442"/>
  <c r="C5441"/>
  <c r="C5440"/>
  <c r="C5439"/>
  <c r="C5438"/>
  <c r="C5437"/>
  <c r="C5436"/>
  <c r="C5435"/>
  <c r="C5434"/>
  <c r="C5433"/>
  <c r="C5432"/>
  <c r="C5431"/>
  <c r="C5430"/>
  <c r="C5429"/>
  <c r="C5428"/>
  <c r="C5427"/>
  <c r="C5426"/>
  <c r="C5425"/>
  <c r="C5424"/>
  <c r="C5423"/>
  <c r="C5422"/>
  <c r="C5421"/>
  <c r="C5420"/>
  <c r="C5419"/>
  <c r="C5418"/>
  <c r="C5417"/>
  <c r="C5416"/>
  <c r="C5415"/>
  <c r="C5414"/>
  <c r="C5413"/>
  <c r="C5412"/>
  <c r="C5411"/>
  <c r="C5410"/>
  <c r="C5409"/>
  <c r="C5408"/>
  <c r="C5407"/>
  <c r="C5406"/>
  <c r="C5405"/>
  <c r="C5404"/>
  <c r="C5403"/>
  <c r="C5402"/>
  <c r="C5401"/>
  <c r="C5400"/>
  <c r="C5399"/>
  <c r="C5398"/>
  <c r="C5397"/>
  <c r="C5396"/>
  <c r="C5395"/>
  <c r="C5394"/>
  <c r="C5393"/>
  <c r="C5392"/>
  <c r="C5391"/>
  <c r="C5390"/>
  <c r="C5389"/>
  <c r="C5388"/>
  <c r="C5387"/>
  <c r="C5386"/>
  <c r="C5385"/>
  <c r="C5384"/>
  <c r="C5383"/>
  <c r="C5382"/>
  <c r="C5381"/>
  <c r="C5380"/>
  <c r="C5379"/>
  <c r="C5378"/>
  <c r="C5377"/>
  <c r="C5376"/>
  <c r="C5375"/>
  <c r="C5374"/>
  <c r="C5373"/>
  <c r="C5372"/>
  <c r="C5371"/>
  <c r="C5370"/>
  <c r="C5369"/>
  <c r="C5368"/>
  <c r="C5367"/>
  <c r="C5366"/>
  <c r="C5365"/>
  <c r="C5364"/>
  <c r="C5363"/>
  <c r="C5362"/>
  <c r="C5361"/>
  <c r="C5360"/>
  <c r="C5359"/>
  <c r="C5358"/>
  <c r="C5357"/>
  <c r="C5356"/>
  <c r="C5355"/>
  <c r="C5354"/>
  <c r="C5353"/>
  <c r="C5352"/>
  <c r="C5351"/>
  <c r="C5350"/>
  <c r="C5349"/>
  <c r="C5348"/>
  <c r="C5347"/>
  <c r="C5346"/>
  <c r="C5345"/>
  <c r="C5344"/>
  <c r="C5343"/>
  <c r="C5342"/>
  <c r="C5341"/>
  <c r="C5340"/>
  <c r="C5339"/>
  <c r="C5338"/>
  <c r="C5337"/>
  <c r="C5336"/>
  <c r="C5335"/>
  <c r="C5334"/>
  <c r="C5333"/>
  <c r="C5332"/>
  <c r="C5331"/>
  <c r="C5330"/>
  <c r="C5329"/>
  <c r="C5328"/>
  <c r="C5327"/>
  <c r="C5326"/>
  <c r="C5325"/>
  <c r="C5324"/>
  <c r="C5323"/>
  <c r="C5322"/>
  <c r="C5321"/>
  <c r="C5320"/>
  <c r="C5319"/>
  <c r="C5318"/>
  <c r="C5317"/>
  <c r="C5316"/>
  <c r="C5315"/>
  <c r="C5314"/>
  <c r="C5313"/>
  <c r="C5312"/>
  <c r="C5311"/>
  <c r="C5310"/>
  <c r="C5309"/>
  <c r="C5308"/>
  <c r="C5307"/>
  <c r="C5306"/>
  <c r="C5305"/>
  <c r="C5304"/>
  <c r="C5303"/>
  <c r="C5302"/>
  <c r="C5301"/>
  <c r="C5300"/>
  <c r="C5299"/>
  <c r="C5298"/>
  <c r="C5297"/>
  <c r="C5296"/>
  <c r="C5295"/>
  <c r="C5294"/>
  <c r="C5293"/>
  <c r="C5292"/>
  <c r="C5291"/>
  <c r="C5290"/>
  <c r="C5289"/>
  <c r="C5288"/>
  <c r="C5287"/>
  <c r="C5286"/>
  <c r="C5285"/>
  <c r="C5284"/>
  <c r="C5283"/>
  <c r="C5282"/>
  <c r="C5281"/>
  <c r="C5280"/>
  <c r="C5279"/>
  <c r="C5278"/>
  <c r="C5277"/>
  <c r="C5276"/>
  <c r="C5275"/>
  <c r="C5274"/>
  <c r="C5273"/>
  <c r="C5272"/>
  <c r="C5271"/>
  <c r="C5270"/>
  <c r="C5269"/>
  <c r="C5268"/>
  <c r="C5267"/>
  <c r="C5266"/>
  <c r="C5265"/>
  <c r="C5264"/>
  <c r="C5263"/>
  <c r="C5262"/>
  <c r="C5261"/>
  <c r="C5260"/>
  <c r="C5259"/>
  <c r="C5258"/>
  <c r="C5257"/>
  <c r="C5256"/>
  <c r="C5255"/>
  <c r="C5254"/>
  <c r="C5253"/>
  <c r="C5252"/>
  <c r="C5251"/>
  <c r="C5250"/>
  <c r="C5249"/>
  <c r="C5248"/>
  <c r="C5247"/>
  <c r="C5246"/>
  <c r="C5245"/>
  <c r="C5244"/>
  <c r="C5243"/>
  <c r="C5242"/>
  <c r="C5241"/>
  <c r="C5240"/>
  <c r="C5239"/>
  <c r="C5238"/>
  <c r="C5237"/>
  <c r="C5236"/>
  <c r="C5235"/>
  <c r="C5234"/>
  <c r="C5233"/>
  <c r="C5232"/>
  <c r="C5231"/>
  <c r="C5230"/>
  <c r="C5229"/>
  <c r="C5228"/>
  <c r="C5227"/>
  <c r="C5226"/>
  <c r="C5225"/>
  <c r="C5224"/>
  <c r="C5223"/>
  <c r="C5222"/>
  <c r="C5221"/>
  <c r="C5220"/>
  <c r="C5219"/>
  <c r="C5218"/>
  <c r="C5217"/>
  <c r="C5216"/>
  <c r="C5215"/>
  <c r="C5214"/>
  <c r="C5213"/>
  <c r="C5212"/>
  <c r="C5211"/>
  <c r="C5210"/>
  <c r="C5209"/>
  <c r="C5208"/>
  <c r="C5207"/>
  <c r="C5206"/>
  <c r="C5205"/>
  <c r="C5204"/>
  <c r="C5203"/>
  <c r="C5202"/>
  <c r="C5201"/>
  <c r="C5200"/>
  <c r="C5199"/>
  <c r="C5198"/>
  <c r="C5197"/>
  <c r="C5196"/>
  <c r="C5195"/>
  <c r="C5194"/>
  <c r="C5193"/>
  <c r="C5192"/>
  <c r="C5191"/>
  <c r="C5190"/>
  <c r="C5189"/>
  <c r="C5188"/>
  <c r="C5187"/>
  <c r="C5186"/>
  <c r="C5185"/>
  <c r="C5184"/>
  <c r="C5183"/>
  <c r="C5182"/>
  <c r="C5181"/>
  <c r="C5180"/>
  <c r="C5179"/>
  <c r="C5178"/>
  <c r="C5177"/>
  <c r="C5176"/>
  <c r="C5175"/>
  <c r="C5174"/>
  <c r="C5173"/>
  <c r="C5172"/>
  <c r="C5171"/>
  <c r="C5170"/>
  <c r="C5169"/>
  <c r="C5168"/>
  <c r="C5167"/>
  <c r="C5166"/>
  <c r="C5165"/>
  <c r="C5164"/>
  <c r="C5163"/>
  <c r="C5162"/>
  <c r="C5161"/>
  <c r="C5160"/>
  <c r="C5159"/>
  <c r="C5158"/>
  <c r="C5157"/>
  <c r="C5156"/>
  <c r="C5155"/>
  <c r="C5154"/>
  <c r="C5153"/>
  <c r="C5152"/>
  <c r="C5151"/>
  <c r="C5150"/>
  <c r="C5149"/>
  <c r="C5148"/>
  <c r="C5147"/>
  <c r="C5146"/>
  <c r="C5145"/>
  <c r="C5144"/>
  <c r="C5143"/>
  <c r="C5142"/>
  <c r="C5141"/>
  <c r="C5140"/>
  <c r="C5139"/>
  <c r="C5138"/>
  <c r="C5137"/>
  <c r="C5136"/>
  <c r="C5135"/>
  <c r="C5134"/>
  <c r="C5133"/>
  <c r="C5132"/>
  <c r="C5131"/>
  <c r="C5130"/>
  <c r="C5129"/>
  <c r="C5128"/>
  <c r="C5127"/>
  <c r="C5126"/>
  <c r="C5125"/>
  <c r="C5124"/>
  <c r="C5123"/>
  <c r="C5122"/>
  <c r="C5121"/>
  <c r="C5120"/>
  <c r="C5119"/>
  <c r="C5118"/>
  <c r="C5117"/>
  <c r="C5116"/>
  <c r="C5115"/>
  <c r="C5114"/>
  <c r="C5113"/>
  <c r="C5112"/>
  <c r="C5111"/>
  <c r="C5110"/>
  <c r="C5109"/>
  <c r="C5108"/>
  <c r="C5107"/>
  <c r="C5106"/>
  <c r="C5105"/>
  <c r="C5104"/>
  <c r="C5103"/>
  <c r="C5102"/>
  <c r="C5101"/>
  <c r="C5100"/>
  <c r="C5099"/>
  <c r="C5098"/>
  <c r="C5097"/>
  <c r="C5096"/>
  <c r="C5095"/>
  <c r="C5094"/>
  <c r="C5093"/>
  <c r="C5092"/>
  <c r="C5091"/>
  <c r="C5090"/>
  <c r="C5089"/>
  <c r="C5088"/>
  <c r="C5087"/>
  <c r="C5086"/>
  <c r="C5085"/>
  <c r="C5084"/>
  <c r="C5083"/>
  <c r="C5082"/>
  <c r="C5081"/>
  <c r="C5080"/>
  <c r="C5079"/>
  <c r="C5078"/>
  <c r="C5077"/>
  <c r="C5076"/>
  <c r="C5075"/>
  <c r="C5074"/>
  <c r="C5073"/>
  <c r="C5072"/>
  <c r="C5071"/>
  <c r="C5070"/>
  <c r="C5069"/>
  <c r="C5068"/>
  <c r="C5067"/>
  <c r="C5066"/>
  <c r="C5065"/>
  <c r="C5064"/>
  <c r="C5063"/>
  <c r="C5062"/>
  <c r="C5061"/>
  <c r="C5060"/>
  <c r="C5059"/>
  <c r="C5058"/>
  <c r="C5057"/>
  <c r="C5056"/>
  <c r="C5055"/>
  <c r="C5054"/>
  <c r="C5053"/>
  <c r="C5052"/>
  <c r="C5051"/>
  <c r="C5050"/>
  <c r="C5049"/>
  <c r="C5048"/>
  <c r="C5047"/>
  <c r="C5046"/>
  <c r="C5045"/>
  <c r="C5044"/>
  <c r="C5043"/>
  <c r="C5042"/>
  <c r="C5041"/>
  <c r="C5040"/>
  <c r="C5039"/>
  <c r="C5038"/>
  <c r="C5037"/>
  <c r="C5036"/>
  <c r="C5035"/>
  <c r="C5034"/>
  <c r="C5033"/>
  <c r="C5032"/>
  <c r="C5031"/>
  <c r="C5030"/>
  <c r="C5029"/>
  <c r="C5028"/>
  <c r="C5027"/>
  <c r="C5026"/>
  <c r="C5025"/>
  <c r="C5024"/>
  <c r="C5023"/>
  <c r="C5022"/>
  <c r="C5021"/>
  <c r="C5020"/>
  <c r="C5019"/>
  <c r="C5018"/>
  <c r="C5017"/>
  <c r="C5016"/>
  <c r="C5015"/>
  <c r="C5014"/>
  <c r="C5013"/>
  <c r="C5012"/>
  <c r="C5011"/>
  <c r="C5010"/>
  <c r="C5009"/>
  <c r="C5008"/>
  <c r="C5007"/>
  <c r="C5006"/>
  <c r="C5005"/>
  <c r="C5004"/>
  <c r="C5003"/>
  <c r="C5002"/>
  <c r="C5001"/>
  <c r="C5000"/>
  <c r="C4999"/>
  <c r="C4998"/>
  <c r="C4997"/>
  <c r="C4996"/>
  <c r="C4995"/>
  <c r="C4994"/>
  <c r="C4993"/>
  <c r="C4992"/>
  <c r="C4991"/>
  <c r="C4990"/>
  <c r="C4989"/>
  <c r="C4988"/>
  <c r="C4987"/>
  <c r="C4986"/>
  <c r="C4985"/>
  <c r="C4984"/>
  <c r="C4983"/>
  <c r="C4982"/>
  <c r="C4981"/>
  <c r="C4980"/>
  <c r="C4979"/>
  <c r="C4978"/>
  <c r="C4977"/>
  <c r="C4976"/>
  <c r="C4975"/>
  <c r="C4974"/>
  <c r="C4973"/>
  <c r="C4972"/>
  <c r="C4971"/>
  <c r="C4970"/>
  <c r="C4969"/>
  <c r="C4968"/>
  <c r="C4967"/>
  <c r="C4966"/>
  <c r="C4965"/>
  <c r="C4964"/>
  <c r="C4963"/>
  <c r="C4962"/>
  <c r="C4961"/>
  <c r="C4960"/>
  <c r="C4959"/>
  <c r="C4958"/>
  <c r="C4957"/>
  <c r="C4956"/>
  <c r="C4955"/>
  <c r="C4954"/>
  <c r="C4953"/>
  <c r="C4952"/>
  <c r="C4951"/>
  <c r="C4950"/>
  <c r="C4949"/>
  <c r="C4948"/>
  <c r="C4947"/>
  <c r="C4946"/>
  <c r="C4945"/>
  <c r="C4944"/>
  <c r="C4943"/>
  <c r="C4942"/>
  <c r="C4941"/>
  <c r="C4940"/>
  <c r="C4939"/>
  <c r="C4938"/>
  <c r="C4937"/>
  <c r="C4936"/>
  <c r="C4935"/>
  <c r="C4934"/>
  <c r="C4933"/>
  <c r="C4932"/>
  <c r="C4931"/>
  <c r="C4930"/>
  <c r="C4929"/>
  <c r="C4928"/>
  <c r="C4927"/>
  <c r="C4926"/>
  <c r="C4925"/>
  <c r="C4924"/>
  <c r="C4923"/>
  <c r="C4922"/>
  <c r="C4921"/>
  <c r="C4920"/>
  <c r="C4919"/>
  <c r="C4918"/>
  <c r="C4917"/>
  <c r="C4916"/>
  <c r="C4915"/>
  <c r="C4914"/>
  <c r="C4913"/>
  <c r="C4912"/>
  <c r="C4911"/>
  <c r="C4910"/>
  <c r="C4909"/>
  <c r="C4908"/>
  <c r="C4907"/>
  <c r="C4906"/>
  <c r="C4905"/>
  <c r="C4904"/>
  <c r="C4903"/>
  <c r="C4902"/>
  <c r="C4901"/>
  <c r="C4900"/>
  <c r="C4899"/>
  <c r="C4898"/>
  <c r="C4897"/>
  <c r="C4896"/>
  <c r="C4895"/>
  <c r="C4894"/>
  <c r="C4893"/>
  <c r="C4892"/>
  <c r="C4891"/>
  <c r="C4890"/>
  <c r="C4889"/>
  <c r="C4888"/>
  <c r="C4887"/>
  <c r="C4886"/>
  <c r="C4885"/>
  <c r="C4884"/>
  <c r="C4883"/>
  <c r="C4882"/>
  <c r="C4881"/>
  <c r="C4880"/>
  <c r="C4879"/>
  <c r="C4878"/>
  <c r="C4877"/>
  <c r="C4876"/>
  <c r="C4875"/>
  <c r="C4874"/>
  <c r="C4873"/>
  <c r="C4872"/>
  <c r="C4871"/>
  <c r="C4870"/>
  <c r="C4869"/>
  <c r="C4868"/>
  <c r="C4867"/>
  <c r="C4866"/>
  <c r="C4865"/>
  <c r="C4864"/>
  <c r="C4863"/>
  <c r="C4862"/>
  <c r="C4861"/>
  <c r="C4860"/>
  <c r="C4859"/>
  <c r="C4858"/>
  <c r="C4857"/>
  <c r="C4856"/>
  <c r="C4855"/>
  <c r="C4854"/>
  <c r="C4853"/>
  <c r="C4852"/>
  <c r="C4851"/>
  <c r="C4850"/>
  <c r="C4849"/>
  <c r="C4848"/>
  <c r="C4847"/>
  <c r="C4846"/>
  <c r="C4845"/>
  <c r="C4844"/>
  <c r="C4843"/>
  <c r="C4842"/>
  <c r="C4841"/>
  <c r="C4840"/>
  <c r="C4839"/>
  <c r="C4838"/>
  <c r="C4837"/>
  <c r="C4836"/>
  <c r="C4835"/>
  <c r="C4834"/>
  <c r="C4833"/>
  <c r="C4832"/>
  <c r="C4831"/>
  <c r="C4830"/>
  <c r="C4829"/>
  <c r="C4828"/>
  <c r="C4827"/>
  <c r="C4826"/>
  <c r="C4825"/>
  <c r="C4824"/>
  <c r="C4823"/>
  <c r="C4822"/>
  <c r="C4821"/>
  <c r="C4820"/>
  <c r="C4819"/>
  <c r="C4818"/>
  <c r="C4817"/>
  <c r="C4816"/>
  <c r="C4815"/>
  <c r="C4814"/>
  <c r="C4813"/>
  <c r="C4812"/>
  <c r="C4811"/>
  <c r="C4810"/>
  <c r="C4809"/>
  <c r="C4808"/>
  <c r="C4807"/>
  <c r="C4806"/>
  <c r="C4805"/>
  <c r="C4804"/>
  <c r="C4803"/>
  <c r="C4802"/>
  <c r="C4801"/>
  <c r="C4800"/>
  <c r="C4799"/>
  <c r="C4798"/>
  <c r="C4797"/>
  <c r="C4796"/>
  <c r="C4795"/>
  <c r="C4794"/>
  <c r="C4793"/>
  <c r="C4792"/>
  <c r="C4791"/>
  <c r="C4790"/>
  <c r="C4789"/>
  <c r="C4788"/>
  <c r="C4787"/>
  <c r="C4786"/>
  <c r="C4785"/>
  <c r="C4784"/>
  <c r="C4783"/>
  <c r="C4782"/>
  <c r="C4781"/>
  <c r="C4780"/>
  <c r="C4779"/>
  <c r="C4778"/>
  <c r="C4777"/>
  <c r="C4776"/>
  <c r="C4775"/>
  <c r="C4774"/>
  <c r="C4773"/>
  <c r="C4772"/>
  <c r="C4771"/>
  <c r="C4770"/>
  <c r="C4769"/>
  <c r="C4768"/>
  <c r="C4767"/>
  <c r="C4766"/>
  <c r="C4765"/>
  <c r="C4764"/>
  <c r="C4763"/>
  <c r="C4762"/>
  <c r="C4761"/>
  <c r="C4760"/>
  <c r="C4759"/>
  <c r="C4758"/>
  <c r="C4757"/>
  <c r="C4756"/>
  <c r="C4755"/>
  <c r="C4754"/>
  <c r="C4753"/>
  <c r="C4752"/>
  <c r="C4751"/>
  <c r="C4750"/>
  <c r="C4749"/>
  <c r="C4748"/>
  <c r="C4747"/>
  <c r="C4746"/>
  <c r="C4745"/>
  <c r="C4744"/>
  <c r="C4743"/>
  <c r="C4742"/>
  <c r="C4741"/>
  <c r="C4740"/>
  <c r="C4739"/>
  <c r="C4738"/>
  <c r="C4737"/>
  <c r="C4736"/>
  <c r="C4735"/>
  <c r="C4734"/>
  <c r="C4733"/>
  <c r="C4732"/>
  <c r="C4731"/>
  <c r="C4730"/>
  <c r="C4729"/>
  <c r="C4728"/>
  <c r="C4727"/>
  <c r="C4726"/>
  <c r="C4725"/>
  <c r="C4724"/>
  <c r="C4723"/>
  <c r="C4722"/>
  <c r="C4721"/>
  <c r="C4720"/>
  <c r="C4719"/>
  <c r="C4718"/>
  <c r="C4717"/>
  <c r="C4716"/>
  <c r="C4715"/>
  <c r="C4714"/>
  <c r="C4713"/>
  <c r="C4712"/>
  <c r="C4711"/>
  <c r="C4710"/>
  <c r="C4709"/>
  <c r="C4708"/>
  <c r="C4707"/>
  <c r="C4706"/>
  <c r="C4705"/>
  <c r="C4704"/>
  <c r="C4703"/>
  <c r="C4702"/>
  <c r="C4701"/>
  <c r="C4700"/>
  <c r="C4699"/>
  <c r="C4698"/>
  <c r="C4697"/>
  <c r="C4696"/>
  <c r="C4695"/>
  <c r="C4694"/>
  <c r="C4693"/>
  <c r="C4692"/>
  <c r="C4691"/>
  <c r="C4690"/>
  <c r="C4689"/>
  <c r="C4688"/>
  <c r="C4687"/>
  <c r="C4686"/>
  <c r="C4685"/>
  <c r="C4684"/>
  <c r="C4683"/>
  <c r="C4682"/>
  <c r="C4681"/>
  <c r="C4680"/>
  <c r="C4679"/>
  <c r="C4678"/>
  <c r="C4677"/>
  <c r="C4676"/>
  <c r="C4675"/>
  <c r="C4674"/>
  <c r="C4673"/>
  <c r="C4672"/>
  <c r="C4671"/>
  <c r="C4670"/>
  <c r="C4669"/>
  <c r="C4668"/>
  <c r="C4667"/>
  <c r="C4666"/>
  <c r="C4665"/>
  <c r="C4664"/>
  <c r="C4663"/>
  <c r="C4662"/>
  <c r="C4661"/>
  <c r="C4660"/>
  <c r="C4659"/>
  <c r="C4658"/>
  <c r="C4657"/>
  <c r="C4656"/>
  <c r="C4655"/>
  <c r="C4654"/>
  <c r="C4653"/>
  <c r="C4652"/>
  <c r="C4651"/>
  <c r="C4650"/>
  <c r="C4649"/>
  <c r="C4648"/>
  <c r="C4647"/>
  <c r="C4646"/>
  <c r="C4645"/>
  <c r="C4644"/>
  <c r="C4643"/>
  <c r="C4642"/>
  <c r="C4641"/>
  <c r="C4640"/>
  <c r="C4639"/>
  <c r="C4638"/>
  <c r="C4637"/>
  <c r="C4636"/>
  <c r="C4635"/>
  <c r="C4634"/>
  <c r="C4633"/>
  <c r="C4632"/>
  <c r="C4631"/>
  <c r="C4630"/>
  <c r="C4629"/>
  <c r="C4628"/>
  <c r="C4627"/>
  <c r="C4626"/>
  <c r="C4625"/>
  <c r="C4624"/>
  <c r="C4623"/>
  <c r="C4622"/>
  <c r="C4621"/>
  <c r="C4620"/>
  <c r="C4619"/>
  <c r="C4618"/>
  <c r="C4617"/>
  <c r="C4616"/>
  <c r="C4615"/>
  <c r="C4614"/>
  <c r="C4613"/>
  <c r="C4612"/>
  <c r="C4611"/>
  <c r="C4610"/>
  <c r="C4609"/>
  <c r="C4608"/>
  <c r="C4607"/>
  <c r="C4606"/>
  <c r="C4605"/>
  <c r="C4604"/>
  <c r="C4603"/>
  <c r="C4602"/>
  <c r="C4601"/>
  <c r="C4600"/>
  <c r="C4599"/>
  <c r="C4598"/>
  <c r="C4597"/>
  <c r="C4596"/>
  <c r="C4595"/>
  <c r="C4594"/>
  <c r="C4593"/>
  <c r="C4592"/>
  <c r="C4591"/>
  <c r="C4590"/>
  <c r="C4589"/>
  <c r="C4588"/>
  <c r="C4587"/>
  <c r="C4586"/>
  <c r="C4585"/>
  <c r="C4584"/>
  <c r="C4583"/>
  <c r="C4582"/>
  <c r="C4581"/>
  <c r="C4580"/>
  <c r="C4579"/>
  <c r="C4578"/>
  <c r="C4577"/>
  <c r="C4576"/>
  <c r="C4575"/>
  <c r="C4574"/>
  <c r="C4573"/>
  <c r="C4572"/>
  <c r="C4571"/>
  <c r="C4570"/>
  <c r="C4569"/>
  <c r="C4568"/>
  <c r="C4567"/>
  <c r="C4566"/>
  <c r="C4565"/>
  <c r="C4564"/>
  <c r="C4563"/>
  <c r="C4562"/>
  <c r="C4561"/>
  <c r="C4560"/>
  <c r="C4559"/>
  <c r="C4558"/>
  <c r="C4557"/>
  <c r="C4556"/>
  <c r="C4555"/>
  <c r="C4554"/>
  <c r="C4553"/>
  <c r="C4552"/>
  <c r="C4551"/>
  <c r="C4550"/>
  <c r="C4549"/>
  <c r="C4548"/>
  <c r="C4547"/>
  <c r="C4546"/>
  <c r="C4545"/>
  <c r="C4544"/>
  <c r="C4543"/>
  <c r="C4542"/>
  <c r="C4541"/>
  <c r="C4540"/>
  <c r="C4539"/>
  <c r="C4538"/>
  <c r="C4537"/>
  <c r="C4536"/>
  <c r="C4535"/>
  <c r="C4534"/>
  <c r="C4533"/>
  <c r="C4532"/>
  <c r="C4531"/>
  <c r="C4530"/>
  <c r="C4529"/>
  <c r="C4528"/>
  <c r="C4527"/>
  <c r="C4526"/>
  <c r="C4525"/>
  <c r="C4524"/>
  <c r="C4523"/>
  <c r="C4522"/>
  <c r="C4521"/>
  <c r="C4520"/>
  <c r="C4519"/>
  <c r="C4518"/>
  <c r="C4517"/>
  <c r="C4516"/>
  <c r="C4515"/>
  <c r="C4514"/>
  <c r="C4513"/>
  <c r="C4512"/>
  <c r="C4511"/>
  <c r="C4510"/>
  <c r="C4509"/>
  <c r="C4508"/>
  <c r="C4507"/>
  <c r="C4506"/>
  <c r="C4505"/>
  <c r="C4504"/>
  <c r="C4503"/>
  <c r="C4502"/>
  <c r="C4501"/>
  <c r="C4500"/>
  <c r="C4499"/>
  <c r="C4498"/>
  <c r="C4497"/>
  <c r="C4496"/>
  <c r="C4495"/>
  <c r="C4494"/>
  <c r="C4493"/>
  <c r="C4492"/>
  <c r="C4491"/>
  <c r="C4490"/>
  <c r="C4489"/>
  <c r="C4488"/>
  <c r="C4487"/>
  <c r="C4486"/>
  <c r="C4485"/>
  <c r="C4484"/>
  <c r="C4483"/>
  <c r="C4482"/>
  <c r="C4481"/>
  <c r="C4480"/>
  <c r="C4479"/>
  <c r="C4478"/>
  <c r="C4477"/>
  <c r="C4476"/>
  <c r="C4475"/>
  <c r="C4474"/>
  <c r="C4473"/>
  <c r="C4472"/>
  <c r="C4471"/>
  <c r="C4470"/>
  <c r="C4469"/>
  <c r="C4468"/>
  <c r="C4467"/>
  <c r="C4466"/>
  <c r="C4465"/>
  <c r="C4464"/>
  <c r="C4463"/>
  <c r="C4462"/>
  <c r="C4461"/>
  <c r="C4460"/>
  <c r="C4459"/>
  <c r="C4458"/>
  <c r="C4457"/>
  <c r="C4456"/>
  <c r="C4455"/>
  <c r="C4454"/>
  <c r="C4453"/>
  <c r="C4452"/>
  <c r="C4451"/>
  <c r="C4450"/>
  <c r="C4449"/>
  <c r="C4448"/>
  <c r="C4447"/>
  <c r="C4446"/>
  <c r="C4445"/>
  <c r="C4444"/>
  <c r="C4443"/>
  <c r="C4442"/>
  <c r="C4441"/>
  <c r="C4440"/>
  <c r="C4439"/>
  <c r="C4438"/>
  <c r="C4437"/>
  <c r="C4436"/>
  <c r="C4435"/>
  <c r="C4434"/>
  <c r="C4433"/>
  <c r="C4432"/>
  <c r="C4431"/>
  <c r="C4430"/>
  <c r="C4429"/>
  <c r="C4428"/>
  <c r="C4427"/>
  <c r="C4426"/>
  <c r="C4425"/>
  <c r="C4424"/>
  <c r="C4423"/>
  <c r="C4422"/>
  <c r="C4421"/>
  <c r="C4420"/>
  <c r="C4419"/>
  <c r="C4418"/>
  <c r="C4417"/>
  <c r="C4416"/>
  <c r="C4415"/>
  <c r="C4414"/>
  <c r="C4413"/>
  <c r="C4412"/>
  <c r="C4411"/>
  <c r="C4410"/>
  <c r="C4409"/>
  <c r="C4408"/>
  <c r="C4407"/>
  <c r="C4406"/>
  <c r="C4405"/>
  <c r="C4404"/>
  <c r="C4403"/>
  <c r="C4402"/>
  <c r="C4401"/>
  <c r="C4400"/>
  <c r="C4399"/>
  <c r="C4398"/>
  <c r="C4397"/>
  <c r="C4396"/>
  <c r="C4395"/>
  <c r="C4394"/>
  <c r="C4393"/>
  <c r="C4392"/>
  <c r="C4391"/>
  <c r="C4390"/>
  <c r="C4389"/>
  <c r="C4388"/>
  <c r="C4387"/>
  <c r="C4386"/>
  <c r="C4385"/>
  <c r="C4384"/>
  <c r="C4383"/>
  <c r="C4382"/>
  <c r="C4381"/>
  <c r="C4380"/>
  <c r="C4379"/>
  <c r="C4378"/>
  <c r="C4377"/>
  <c r="C4376"/>
  <c r="C4375"/>
  <c r="C4374"/>
  <c r="C4373"/>
  <c r="C4372"/>
  <c r="C4371"/>
  <c r="C4370"/>
  <c r="C4369"/>
  <c r="C4368"/>
  <c r="C4367"/>
  <c r="C4366"/>
  <c r="C4365"/>
  <c r="C4364"/>
  <c r="C4363"/>
  <c r="C4362"/>
  <c r="C4361"/>
  <c r="C4360"/>
  <c r="C4359"/>
  <c r="C4358"/>
  <c r="C4357"/>
  <c r="C4356"/>
  <c r="C4355"/>
  <c r="C4354"/>
  <c r="C4353"/>
  <c r="C4352"/>
  <c r="C4351"/>
  <c r="C4350"/>
  <c r="C4349"/>
  <c r="C4348"/>
  <c r="C4347"/>
  <c r="C4346"/>
  <c r="C4345"/>
  <c r="C4344"/>
  <c r="C4343"/>
  <c r="C4342"/>
  <c r="C4341"/>
  <c r="C4340"/>
  <c r="C4339"/>
  <c r="C4338"/>
  <c r="C4337"/>
  <c r="C4336"/>
  <c r="C4335"/>
  <c r="C4334"/>
  <c r="C4333"/>
  <c r="C4332"/>
  <c r="C4331"/>
  <c r="C4330"/>
  <c r="C4329"/>
  <c r="C4328"/>
  <c r="C4327"/>
  <c r="C4326"/>
  <c r="C4325"/>
  <c r="C4324"/>
  <c r="C4323"/>
  <c r="C4322"/>
  <c r="C4321"/>
  <c r="C4320"/>
  <c r="C4319"/>
  <c r="C4318"/>
  <c r="C4317"/>
  <c r="C4316"/>
  <c r="C4315"/>
  <c r="C4314"/>
  <c r="C4313"/>
  <c r="C4312"/>
  <c r="C4311"/>
  <c r="C4310"/>
  <c r="C4309"/>
  <c r="C4308"/>
  <c r="C4307"/>
  <c r="C4306"/>
  <c r="C4305"/>
  <c r="C4304"/>
  <c r="C4303"/>
  <c r="C4302"/>
  <c r="C4301"/>
  <c r="C4300"/>
  <c r="C4299"/>
  <c r="C4298"/>
  <c r="C4297"/>
  <c r="C4296"/>
  <c r="C4295"/>
  <c r="C4294"/>
  <c r="C4293"/>
  <c r="C4292"/>
  <c r="C4291"/>
  <c r="C4290"/>
  <c r="C4289"/>
  <c r="C4288"/>
  <c r="C4287"/>
  <c r="C4286"/>
  <c r="C4285"/>
  <c r="C4284"/>
  <c r="C4283"/>
  <c r="C4282"/>
  <c r="C4281"/>
  <c r="C4280"/>
  <c r="C4279"/>
  <c r="C4278"/>
  <c r="C4277"/>
  <c r="C4276"/>
  <c r="C4275"/>
  <c r="C4274"/>
  <c r="C4273"/>
  <c r="C4272"/>
  <c r="C4271"/>
  <c r="C4270"/>
  <c r="C4269"/>
  <c r="C4268"/>
  <c r="C4267"/>
  <c r="C4266"/>
  <c r="C4265"/>
  <c r="C4264"/>
  <c r="C4263"/>
  <c r="C4262"/>
  <c r="C4261"/>
  <c r="C4260"/>
  <c r="C4259"/>
  <c r="C4258"/>
  <c r="C4257"/>
  <c r="C4256"/>
  <c r="C4255"/>
  <c r="C4254"/>
  <c r="C4253"/>
  <c r="C4252"/>
  <c r="C4251"/>
  <c r="C4250"/>
  <c r="C4249"/>
  <c r="C4248"/>
  <c r="C4247"/>
  <c r="C4246"/>
  <c r="C4245"/>
  <c r="C4244"/>
  <c r="C4243"/>
  <c r="C4242"/>
  <c r="C4241"/>
  <c r="C4240"/>
  <c r="C4239"/>
  <c r="C4238"/>
  <c r="C4237"/>
  <c r="C4236"/>
  <c r="C4235"/>
  <c r="C4234"/>
  <c r="C4233"/>
  <c r="C4232"/>
  <c r="C4231"/>
  <c r="C4230"/>
  <c r="C4229"/>
  <c r="C4228"/>
  <c r="C4227"/>
  <c r="C4226"/>
  <c r="C4225"/>
  <c r="C4224"/>
  <c r="C4223"/>
  <c r="C4222"/>
  <c r="C4221"/>
  <c r="C4220"/>
  <c r="C4219"/>
  <c r="C4218"/>
  <c r="C4217"/>
  <c r="C4216"/>
  <c r="C4215"/>
  <c r="C4214"/>
  <c r="C4213"/>
  <c r="C4212"/>
  <c r="C4211"/>
  <c r="C4210"/>
  <c r="C4209"/>
  <c r="C4208"/>
  <c r="C4207"/>
  <c r="C4206"/>
  <c r="C4205"/>
  <c r="C4204"/>
  <c r="C4203"/>
  <c r="C4202"/>
  <c r="C4201"/>
  <c r="C4200"/>
  <c r="C4199"/>
  <c r="C4198"/>
  <c r="C4197"/>
  <c r="C4196"/>
  <c r="C4195"/>
  <c r="C4194"/>
  <c r="C4193"/>
  <c r="C4192"/>
  <c r="C4191"/>
  <c r="C4190"/>
  <c r="C4189"/>
  <c r="C4188"/>
  <c r="C4187"/>
  <c r="C4186"/>
  <c r="C4185"/>
  <c r="C4184"/>
  <c r="C4183"/>
  <c r="C4182"/>
  <c r="C4181"/>
  <c r="C4180"/>
  <c r="C4179"/>
  <c r="C4178"/>
  <c r="C4177"/>
  <c r="C4176"/>
  <c r="C4175"/>
  <c r="C4174"/>
  <c r="C4173"/>
  <c r="C4172"/>
  <c r="C4171"/>
  <c r="C4170"/>
  <c r="C4169"/>
  <c r="C4168"/>
  <c r="C4167"/>
  <c r="C4166"/>
  <c r="C4165"/>
  <c r="C4164"/>
  <c r="C4163"/>
  <c r="C4162"/>
  <c r="C4161"/>
  <c r="C4160"/>
  <c r="C4159"/>
  <c r="C4158"/>
  <c r="C4157"/>
  <c r="C4156"/>
  <c r="C4155"/>
  <c r="C4154"/>
  <c r="C4153"/>
  <c r="C4152"/>
  <c r="C4151"/>
  <c r="C4150"/>
  <c r="C4149"/>
  <c r="C4148"/>
  <c r="C4147"/>
  <c r="C4146"/>
  <c r="C4145"/>
  <c r="C4144"/>
  <c r="C4143"/>
  <c r="C4142"/>
  <c r="C4141"/>
  <c r="C4140"/>
  <c r="C4139"/>
  <c r="C4138"/>
  <c r="C4137"/>
  <c r="C4136"/>
  <c r="C4135"/>
  <c r="C4134"/>
  <c r="C4133"/>
  <c r="C4132"/>
  <c r="C4131"/>
  <c r="C4130"/>
  <c r="C4129"/>
  <c r="C4128"/>
  <c r="C4127"/>
  <c r="C4126"/>
  <c r="C4125"/>
  <c r="C4124"/>
  <c r="C4123"/>
  <c r="C4122"/>
  <c r="C4121"/>
  <c r="C4120"/>
  <c r="C4119"/>
  <c r="C4118"/>
  <c r="C4117"/>
  <c r="C4116"/>
  <c r="C4115"/>
  <c r="C4114"/>
  <c r="C4113"/>
  <c r="C4112"/>
  <c r="C4111"/>
  <c r="C4110"/>
  <c r="C4109"/>
  <c r="C4108"/>
  <c r="C4107"/>
  <c r="C4106"/>
  <c r="C4105"/>
  <c r="C4104"/>
  <c r="C4103"/>
  <c r="C4102"/>
  <c r="C4101"/>
  <c r="C4100"/>
  <c r="C4099"/>
  <c r="C4098"/>
  <c r="C4097"/>
  <c r="C4096"/>
  <c r="C4095"/>
  <c r="C4094"/>
  <c r="C4093"/>
  <c r="C4092"/>
  <c r="C4091"/>
  <c r="C4090"/>
  <c r="C4089"/>
  <c r="C4088"/>
  <c r="C4087"/>
  <c r="C4086"/>
  <c r="C4085"/>
  <c r="C4084"/>
  <c r="C4083"/>
  <c r="C4082"/>
  <c r="C4081"/>
  <c r="C4080"/>
  <c r="C4079"/>
  <c r="C4078"/>
  <c r="C4077"/>
  <c r="C4076"/>
  <c r="C4075"/>
  <c r="C4074"/>
  <c r="C4073"/>
  <c r="C4072"/>
  <c r="C4071"/>
  <c r="C4070"/>
  <c r="C4069"/>
  <c r="C4068"/>
  <c r="C4067"/>
  <c r="C4066"/>
  <c r="C4065"/>
  <c r="C4064"/>
  <c r="C4063"/>
  <c r="C4062"/>
  <c r="C4061"/>
  <c r="C4060"/>
  <c r="C4059"/>
  <c r="C4058"/>
  <c r="C4057"/>
  <c r="C4056"/>
  <c r="C4055"/>
  <c r="C4054"/>
  <c r="C4053"/>
  <c r="C4052"/>
  <c r="C4051"/>
  <c r="C4050"/>
  <c r="C4049"/>
  <c r="C4048"/>
  <c r="C4047"/>
  <c r="C4046"/>
  <c r="C4045"/>
  <c r="C4044"/>
  <c r="C4043"/>
  <c r="C4042"/>
  <c r="C4041"/>
  <c r="C4040"/>
  <c r="C4039"/>
  <c r="C4038"/>
  <c r="C4037"/>
  <c r="C4036"/>
  <c r="C4035"/>
  <c r="C4034"/>
  <c r="C4033"/>
  <c r="C4032"/>
  <c r="C4031"/>
  <c r="C4030"/>
  <c r="C4029"/>
  <c r="C4028"/>
  <c r="C4027"/>
  <c r="C4026"/>
  <c r="C4025"/>
  <c r="C4024"/>
  <c r="C4023"/>
  <c r="C4022"/>
  <c r="C4021"/>
  <c r="C4020"/>
  <c r="C4019"/>
  <c r="C4018"/>
  <c r="C4017"/>
  <c r="C4016"/>
  <c r="C4015"/>
  <c r="C4014"/>
  <c r="C4013"/>
  <c r="C4012"/>
  <c r="C4011"/>
  <c r="C4010"/>
  <c r="C4009"/>
  <c r="C4008"/>
  <c r="C4007"/>
  <c r="C4006"/>
  <c r="C4005"/>
  <c r="C4004"/>
  <c r="C4003"/>
  <c r="C4002"/>
  <c r="C4001"/>
  <c r="C4000"/>
  <c r="C3999"/>
  <c r="C3998"/>
  <c r="C3997"/>
  <c r="C3996"/>
  <c r="C3995"/>
  <c r="C3994"/>
  <c r="C3993"/>
  <c r="C3992"/>
  <c r="C3991"/>
  <c r="C3990"/>
  <c r="C3989"/>
  <c r="C3988"/>
  <c r="C3987"/>
  <c r="C3986"/>
  <c r="C3985"/>
  <c r="C3984"/>
  <c r="C3983"/>
  <c r="C3982"/>
  <c r="C3981"/>
  <c r="C3980"/>
  <c r="C3979"/>
  <c r="C3978"/>
  <c r="C3977"/>
  <c r="C3976"/>
  <c r="C3975"/>
  <c r="C3974"/>
  <c r="C3973"/>
  <c r="C3972"/>
  <c r="C3971"/>
  <c r="C3970"/>
  <c r="C3969"/>
  <c r="C3968"/>
  <c r="C3967"/>
  <c r="C3966"/>
  <c r="C3965"/>
  <c r="C3964"/>
  <c r="C3963"/>
  <c r="C3962"/>
  <c r="C3961"/>
  <c r="C3960"/>
  <c r="C3959"/>
  <c r="C3958"/>
  <c r="C3957"/>
  <c r="C3956"/>
  <c r="C3955"/>
  <c r="C3954"/>
  <c r="C3953"/>
  <c r="C3952"/>
  <c r="C3951"/>
  <c r="C3950"/>
  <c r="C3949"/>
  <c r="C3948"/>
  <c r="C3947"/>
  <c r="C3946"/>
  <c r="C3945"/>
  <c r="C3944"/>
  <c r="C3943"/>
  <c r="C3942"/>
  <c r="C3941"/>
  <c r="C3940"/>
  <c r="C3939"/>
  <c r="C3938"/>
  <c r="C3937"/>
  <c r="C3936"/>
  <c r="C3935"/>
  <c r="C3934"/>
  <c r="C3933"/>
  <c r="C3932"/>
  <c r="C3931"/>
  <c r="C3930"/>
  <c r="C3929"/>
  <c r="C3928"/>
  <c r="C3927"/>
  <c r="C3926"/>
  <c r="C3925"/>
  <c r="C3924"/>
  <c r="C3923"/>
  <c r="C3922"/>
  <c r="C3921"/>
  <c r="C3920"/>
  <c r="C3919"/>
  <c r="C3918"/>
  <c r="C3917"/>
  <c r="C3916"/>
  <c r="C3915"/>
  <c r="C3914"/>
  <c r="C3913"/>
  <c r="C3912"/>
  <c r="C3911"/>
  <c r="C3910"/>
  <c r="C3909"/>
  <c r="C3908"/>
  <c r="C3907"/>
  <c r="C3906"/>
  <c r="C3905"/>
  <c r="C3904"/>
  <c r="C3903"/>
  <c r="C3902"/>
  <c r="C3901"/>
  <c r="C3900"/>
  <c r="C3899"/>
  <c r="C3898"/>
  <c r="C3897"/>
  <c r="C3896"/>
  <c r="C3895"/>
  <c r="C3894"/>
  <c r="C3893"/>
  <c r="C3892"/>
  <c r="C3891"/>
  <c r="C3890"/>
  <c r="C3889"/>
  <c r="C3888"/>
  <c r="C3887"/>
  <c r="C3886"/>
  <c r="C3885"/>
  <c r="C3884"/>
  <c r="C3883"/>
  <c r="C3882"/>
  <c r="C3881"/>
  <c r="C3880"/>
  <c r="C3879"/>
  <c r="C3878"/>
  <c r="C3877"/>
  <c r="C3876"/>
  <c r="C3875"/>
  <c r="C3874"/>
  <c r="C3873"/>
  <c r="C3872"/>
  <c r="C3871"/>
  <c r="C3870"/>
  <c r="C3869"/>
  <c r="C3868"/>
  <c r="C3867"/>
  <c r="C3866"/>
  <c r="C3865"/>
  <c r="C3864"/>
  <c r="C3863"/>
  <c r="C3862"/>
  <c r="C3861"/>
  <c r="C3860"/>
  <c r="C3859"/>
  <c r="C3858"/>
  <c r="C3857"/>
  <c r="C3856"/>
  <c r="C3855"/>
  <c r="C3854"/>
  <c r="C3853"/>
  <c r="C3852"/>
  <c r="C3851"/>
  <c r="C3850"/>
  <c r="C3849"/>
  <c r="C3848"/>
  <c r="C3847"/>
  <c r="C3846"/>
  <c r="C3845"/>
  <c r="C3844"/>
  <c r="C3843"/>
  <c r="C3842"/>
  <c r="C3841"/>
  <c r="C3840"/>
  <c r="C3839"/>
  <c r="C3838"/>
  <c r="C3837"/>
  <c r="C3836"/>
  <c r="C3835"/>
  <c r="C3834"/>
  <c r="C3833"/>
  <c r="C3832"/>
  <c r="C3831"/>
  <c r="C3830"/>
  <c r="C3829"/>
  <c r="C3828"/>
  <c r="C3827"/>
  <c r="C3826"/>
  <c r="C3825"/>
  <c r="C3824"/>
  <c r="C3823"/>
  <c r="C3822"/>
  <c r="C3821"/>
  <c r="C3820"/>
  <c r="C3819"/>
  <c r="C3818"/>
  <c r="C3817"/>
  <c r="C3816"/>
  <c r="C3815"/>
  <c r="C3814"/>
  <c r="C3813"/>
  <c r="C3812"/>
  <c r="C3811"/>
  <c r="C3810"/>
  <c r="C3809"/>
  <c r="C3808"/>
  <c r="C3807"/>
  <c r="C3806"/>
  <c r="C3805"/>
  <c r="C3804"/>
  <c r="C3803"/>
  <c r="C3802"/>
  <c r="C3801"/>
  <c r="C3800"/>
  <c r="C3799"/>
  <c r="C3798"/>
  <c r="C3797"/>
  <c r="C3796"/>
  <c r="C3795"/>
  <c r="C3794"/>
  <c r="C3793"/>
  <c r="C3792"/>
  <c r="C3791"/>
  <c r="C3790"/>
  <c r="C3789"/>
  <c r="C3788"/>
  <c r="C3787"/>
  <c r="C3786"/>
  <c r="C3785"/>
  <c r="C3784"/>
  <c r="C3783"/>
  <c r="C3782"/>
  <c r="C3781"/>
  <c r="C3780"/>
  <c r="C3779"/>
  <c r="C3778"/>
  <c r="C3777"/>
  <c r="C3776"/>
  <c r="C3775"/>
  <c r="C3774"/>
  <c r="C3773"/>
  <c r="C3772"/>
  <c r="C3771"/>
  <c r="C3770"/>
  <c r="C3769"/>
  <c r="C3768"/>
  <c r="C3767"/>
  <c r="C3766"/>
  <c r="C3765"/>
  <c r="C3764"/>
  <c r="C3763"/>
  <c r="C3762"/>
  <c r="C3761"/>
  <c r="C3760"/>
  <c r="C3759"/>
  <c r="C3758"/>
  <c r="C3757"/>
  <c r="C3756"/>
  <c r="C3755"/>
  <c r="C3754"/>
  <c r="C3753"/>
  <c r="C3752"/>
  <c r="C3751"/>
  <c r="C3750"/>
  <c r="C3749"/>
  <c r="C3748"/>
  <c r="C3747"/>
  <c r="C3746"/>
  <c r="C3745"/>
  <c r="C3744"/>
  <c r="C3743"/>
  <c r="C3742"/>
  <c r="C3741"/>
  <c r="C3740"/>
  <c r="C3739"/>
  <c r="C3738"/>
  <c r="C3737"/>
  <c r="C3736"/>
  <c r="C3735"/>
  <c r="C3734"/>
  <c r="C3733"/>
  <c r="C3732"/>
  <c r="C3731"/>
  <c r="C3730"/>
  <c r="C3729"/>
  <c r="C3728"/>
  <c r="C3727"/>
  <c r="C3726"/>
  <c r="C3725"/>
  <c r="C3724"/>
  <c r="C3723"/>
  <c r="C3722"/>
  <c r="C3721"/>
  <c r="C3720"/>
  <c r="C3719"/>
  <c r="C3718"/>
  <c r="C3717"/>
  <c r="C3716"/>
  <c r="C3715"/>
  <c r="C3714"/>
  <c r="C3713"/>
  <c r="C3712"/>
  <c r="C3711"/>
  <c r="C3710"/>
  <c r="C3709"/>
  <c r="C3708"/>
  <c r="C3707"/>
  <c r="C3706"/>
  <c r="C3705"/>
  <c r="C3704"/>
  <c r="C3703"/>
  <c r="C3702"/>
  <c r="C3701"/>
  <c r="C3700"/>
  <c r="C3699"/>
  <c r="C3698"/>
  <c r="C3697"/>
  <c r="C3696"/>
  <c r="C3695"/>
  <c r="C3694"/>
  <c r="C3693"/>
  <c r="C3692"/>
  <c r="C3691"/>
  <c r="C3690"/>
  <c r="C3689"/>
  <c r="C3688"/>
  <c r="C3687"/>
  <c r="C3686"/>
  <c r="C3685"/>
  <c r="C3684"/>
  <c r="C3683"/>
  <c r="C3682"/>
  <c r="C3681"/>
  <c r="C3680"/>
  <c r="C3679"/>
  <c r="C3678"/>
  <c r="C3677"/>
  <c r="C3676"/>
  <c r="C3675"/>
  <c r="C3674"/>
  <c r="C3673"/>
  <c r="C3672"/>
  <c r="C3671"/>
  <c r="C3670"/>
  <c r="C3669"/>
  <c r="C3668"/>
  <c r="C3667"/>
  <c r="C3666"/>
  <c r="C3665"/>
  <c r="C3664"/>
  <c r="C3663"/>
  <c r="C3662"/>
  <c r="C3661"/>
  <c r="C3660"/>
  <c r="C3659"/>
  <c r="C3658"/>
  <c r="C3657"/>
  <c r="C3656"/>
  <c r="C3655"/>
  <c r="C3654"/>
  <c r="C3653"/>
  <c r="C3652"/>
  <c r="C3651"/>
  <c r="C3650"/>
  <c r="C3649"/>
  <c r="C3648"/>
  <c r="C3647"/>
  <c r="C3646"/>
  <c r="C3645"/>
  <c r="C3644"/>
  <c r="C3643"/>
  <c r="C3642"/>
  <c r="C3641"/>
  <c r="C3640"/>
  <c r="C3639"/>
  <c r="C3638"/>
  <c r="C3637"/>
  <c r="C3636"/>
  <c r="C3635"/>
  <c r="C3634"/>
  <c r="C3633"/>
  <c r="C3632"/>
  <c r="C3631"/>
  <c r="C3630"/>
  <c r="C3629"/>
  <c r="C3628"/>
  <c r="C3627"/>
  <c r="C3626"/>
  <c r="C3625"/>
  <c r="C3624"/>
  <c r="C3623"/>
  <c r="C3622"/>
  <c r="C3621"/>
  <c r="C3620"/>
  <c r="C3619"/>
  <c r="C3618"/>
  <c r="C3617"/>
  <c r="C3616"/>
  <c r="C3615"/>
  <c r="C3614"/>
  <c r="C3613"/>
  <c r="C3612"/>
  <c r="C3611"/>
  <c r="C3610"/>
  <c r="C3609"/>
  <c r="C3608"/>
  <c r="C3607"/>
  <c r="C3606"/>
  <c r="C3605"/>
  <c r="C3604"/>
  <c r="C3603"/>
  <c r="C3602"/>
  <c r="C3601"/>
  <c r="C3600"/>
  <c r="C3599"/>
  <c r="C3598"/>
  <c r="C3597"/>
  <c r="C3596"/>
  <c r="C3595"/>
  <c r="C3594"/>
  <c r="C3593"/>
  <c r="C3592"/>
  <c r="C3591"/>
  <c r="C3590"/>
  <c r="C3589"/>
  <c r="C3588"/>
  <c r="C3587"/>
  <c r="C3586"/>
  <c r="C3585"/>
  <c r="C3584"/>
  <c r="C3583"/>
  <c r="C3582"/>
  <c r="C3581"/>
  <c r="C3580"/>
  <c r="C3579"/>
  <c r="C3578"/>
  <c r="C3577"/>
  <c r="C3576"/>
  <c r="C3575"/>
  <c r="C3574"/>
  <c r="C3573"/>
  <c r="C3572"/>
  <c r="C3571"/>
  <c r="C3570"/>
  <c r="C3569"/>
  <c r="C3568"/>
  <c r="C3567"/>
  <c r="C3566"/>
  <c r="C3565"/>
  <c r="C3564"/>
  <c r="C3563"/>
  <c r="C3562"/>
  <c r="C3561"/>
  <c r="C3560"/>
  <c r="C3559"/>
  <c r="C3558"/>
  <c r="C3557"/>
  <c r="C3556"/>
  <c r="C3555"/>
  <c r="C3554"/>
  <c r="C3553"/>
  <c r="C3552"/>
  <c r="C3551"/>
  <c r="C3550"/>
  <c r="C3549"/>
  <c r="C3548"/>
  <c r="C3547"/>
  <c r="C3546"/>
  <c r="C3545"/>
  <c r="C3544"/>
  <c r="C3543"/>
  <c r="C3542"/>
  <c r="C3541"/>
  <c r="C3540"/>
  <c r="C3539"/>
  <c r="C3538"/>
  <c r="C3537"/>
  <c r="C3536"/>
  <c r="C3535"/>
  <c r="C3534"/>
  <c r="C3533"/>
  <c r="C3532"/>
  <c r="C3531"/>
  <c r="C3530"/>
  <c r="C3529"/>
  <c r="C3528"/>
  <c r="C3527"/>
  <c r="C3526"/>
  <c r="C3525"/>
  <c r="C3524"/>
  <c r="C3523"/>
  <c r="C3522"/>
  <c r="C3521"/>
  <c r="C3520"/>
  <c r="C3519"/>
  <c r="C3518"/>
  <c r="C3517"/>
  <c r="C3516"/>
  <c r="C3515"/>
  <c r="C3514"/>
  <c r="C3513"/>
  <c r="C3512"/>
  <c r="C3511"/>
  <c r="C3510"/>
  <c r="C3509"/>
  <c r="C3508"/>
  <c r="C3507"/>
  <c r="C3506"/>
  <c r="C3505"/>
  <c r="C3504"/>
  <c r="C3503"/>
  <c r="C3502"/>
  <c r="C3501"/>
  <c r="C3500"/>
  <c r="C3499"/>
  <c r="C3498"/>
  <c r="C3497"/>
  <c r="C3496"/>
  <c r="C3495"/>
  <c r="C3494"/>
  <c r="C3493"/>
  <c r="C3492"/>
  <c r="C3491"/>
  <c r="C3490"/>
  <c r="C3489"/>
  <c r="C3488"/>
  <c r="C3487"/>
  <c r="C3486"/>
  <c r="C3485"/>
  <c r="C3484"/>
  <c r="C3483"/>
  <c r="C3482"/>
  <c r="C3481"/>
  <c r="C3480"/>
  <c r="C3479"/>
  <c r="C3478"/>
  <c r="C3477"/>
  <c r="C3476"/>
  <c r="C3475"/>
  <c r="C3474"/>
  <c r="C3473"/>
  <c r="C3472"/>
  <c r="C3471"/>
  <c r="C3470"/>
  <c r="C3469"/>
  <c r="C3468"/>
  <c r="C3467"/>
  <c r="C3466"/>
  <c r="C3465"/>
  <c r="C3464"/>
  <c r="C3463"/>
  <c r="C3462"/>
  <c r="C3461"/>
  <c r="C3460"/>
  <c r="C3459"/>
  <c r="C3458"/>
  <c r="C3457"/>
  <c r="C3456"/>
  <c r="C3455"/>
  <c r="C3454"/>
  <c r="C3453"/>
  <c r="C3452"/>
  <c r="C3451"/>
  <c r="C3450"/>
  <c r="C3449"/>
  <c r="C3448"/>
  <c r="C3447"/>
  <c r="C3446"/>
  <c r="C3445"/>
  <c r="C3444"/>
  <c r="C3443"/>
  <c r="C3442"/>
  <c r="C3441"/>
  <c r="C3440"/>
  <c r="C3439"/>
  <c r="C3438"/>
  <c r="C3437"/>
  <c r="C3436"/>
  <c r="C3435"/>
  <c r="C3434"/>
  <c r="C3433"/>
  <c r="C3432"/>
  <c r="C3431"/>
  <c r="C3430"/>
  <c r="C3429"/>
  <c r="C3428"/>
  <c r="C3427"/>
  <c r="C3426"/>
  <c r="C3425"/>
  <c r="C3424"/>
  <c r="C3423"/>
  <c r="C3422"/>
  <c r="C3421"/>
  <c r="C3420"/>
  <c r="C3419"/>
  <c r="C3418"/>
  <c r="C3417"/>
  <c r="C3416"/>
  <c r="C3415"/>
  <c r="C3414"/>
  <c r="C3413"/>
  <c r="C3412"/>
  <c r="C3411"/>
  <c r="C3410"/>
  <c r="C3409"/>
  <c r="C3408"/>
  <c r="C3407"/>
  <c r="C3406"/>
  <c r="C3405"/>
  <c r="C3404"/>
  <c r="C3403"/>
  <c r="C3402"/>
  <c r="C3401"/>
  <c r="C3400"/>
  <c r="C3399"/>
  <c r="C3398"/>
  <c r="C3397"/>
  <c r="C3396"/>
  <c r="C3395"/>
  <c r="C3394"/>
  <c r="C3393"/>
  <c r="C3392"/>
  <c r="C3391"/>
  <c r="C3390"/>
  <c r="C3389"/>
  <c r="C3388"/>
  <c r="C3387"/>
  <c r="C3386"/>
  <c r="C3385"/>
  <c r="C3384"/>
  <c r="C3383"/>
  <c r="C3382"/>
  <c r="C3381"/>
  <c r="C3380"/>
  <c r="C3379"/>
  <c r="C3378"/>
  <c r="C3377"/>
  <c r="C3376"/>
  <c r="C3375"/>
  <c r="C3374"/>
  <c r="C3373"/>
  <c r="C3372"/>
  <c r="C3371"/>
  <c r="C3370"/>
  <c r="C3369"/>
  <c r="C3368"/>
  <c r="C3367"/>
  <c r="C3366"/>
  <c r="C3365"/>
  <c r="C3364"/>
  <c r="C3363"/>
  <c r="C3362"/>
  <c r="C3361"/>
  <c r="C3360"/>
  <c r="C3359"/>
  <c r="C3358"/>
  <c r="C3357"/>
  <c r="C3356"/>
  <c r="C3355"/>
  <c r="C3354"/>
  <c r="C3353"/>
  <c r="C3352"/>
  <c r="C3351"/>
  <c r="C3350"/>
  <c r="C3349"/>
  <c r="C3348"/>
  <c r="C3347"/>
  <c r="C3346"/>
  <c r="C3345"/>
  <c r="C3344"/>
  <c r="C3343"/>
  <c r="C3342"/>
  <c r="C3341"/>
  <c r="C3340"/>
  <c r="C3339"/>
  <c r="C3338"/>
  <c r="C3337"/>
  <c r="C3336"/>
  <c r="C3335"/>
  <c r="C3334"/>
  <c r="C3333"/>
  <c r="C3332"/>
  <c r="C3331"/>
  <c r="C3330"/>
  <c r="C3329"/>
  <c r="C3328"/>
  <c r="C3327"/>
  <c r="C3326"/>
  <c r="C3325"/>
  <c r="C3324"/>
  <c r="C3323"/>
  <c r="C3322"/>
  <c r="C3321"/>
  <c r="C3320"/>
  <c r="C3319"/>
  <c r="C3318"/>
  <c r="C3317"/>
  <c r="C3316"/>
  <c r="C3315"/>
  <c r="C3314"/>
  <c r="C3313"/>
  <c r="C3312"/>
  <c r="C3311"/>
  <c r="C3310"/>
  <c r="C3309"/>
  <c r="C3308"/>
  <c r="C3307"/>
  <c r="C3306"/>
  <c r="C3305"/>
  <c r="C3304"/>
  <c r="C3303"/>
  <c r="C3302"/>
  <c r="C3301"/>
  <c r="C3300"/>
  <c r="C3299"/>
  <c r="C3298"/>
  <c r="C3297"/>
  <c r="C3296"/>
  <c r="C3295"/>
  <c r="C3294"/>
  <c r="C3293"/>
  <c r="C3292"/>
  <c r="C3291"/>
  <c r="C3290"/>
  <c r="C3289"/>
  <c r="C3288"/>
  <c r="C3287"/>
  <c r="C3286"/>
  <c r="C3285"/>
  <c r="C3284"/>
  <c r="C3283"/>
  <c r="C3282"/>
  <c r="C3281"/>
  <c r="C3280"/>
  <c r="C3279"/>
  <c r="C3278"/>
  <c r="C3277"/>
  <c r="C3276"/>
  <c r="C3275"/>
  <c r="C3274"/>
  <c r="C3273"/>
  <c r="C3272"/>
  <c r="C3271"/>
  <c r="C3270"/>
  <c r="C3269"/>
  <c r="C3268"/>
  <c r="C3267"/>
  <c r="C3266"/>
  <c r="C3265"/>
  <c r="C3264"/>
  <c r="C3263"/>
  <c r="C3262"/>
  <c r="C3261"/>
  <c r="C3260"/>
  <c r="C3259"/>
  <c r="C3258"/>
  <c r="C3257"/>
  <c r="C3256"/>
  <c r="C3255"/>
  <c r="C3254"/>
  <c r="C3253"/>
  <c r="C3252"/>
  <c r="C3251"/>
  <c r="C3250"/>
  <c r="C3249"/>
  <c r="C3248"/>
  <c r="C3247"/>
  <c r="C3246"/>
  <c r="C3245"/>
  <c r="C3244"/>
  <c r="C3243"/>
  <c r="C3242"/>
  <c r="C3241"/>
  <c r="C3240"/>
  <c r="C3239"/>
  <c r="C3238"/>
  <c r="C3237"/>
  <c r="C3236"/>
  <c r="C3235"/>
  <c r="C3234"/>
  <c r="C3233"/>
  <c r="C3232"/>
  <c r="C3231"/>
  <c r="C3230"/>
  <c r="C3229"/>
  <c r="C3228"/>
  <c r="C3227"/>
  <c r="C3226"/>
  <c r="C3225"/>
  <c r="C3224"/>
  <c r="C3223"/>
  <c r="C3222"/>
  <c r="C3221"/>
  <c r="C3220"/>
  <c r="C3219"/>
  <c r="C3218"/>
  <c r="C3217"/>
  <c r="C3216"/>
  <c r="C3215"/>
  <c r="C3214"/>
  <c r="C3213"/>
  <c r="C3212"/>
  <c r="C3211"/>
  <c r="C3210"/>
  <c r="C3209"/>
  <c r="C3208"/>
  <c r="C3207"/>
  <c r="C3206"/>
  <c r="C3205"/>
  <c r="C3204"/>
  <c r="C3203"/>
  <c r="C3202"/>
  <c r="C3201"/>
  <c r="C3200"/>
  <c r="C3199"/>
  <c r="C3198"/>
  <c r="C3197"/>
  <c r="C3196"/>
  <c r="C3195"/>
  <c r="C3194"/>
  <c r="C3193"/>
  <c r="C3192"/>
  <c r="C3191"/>
  <c r="C3190"/>
  <c r="C3189"/>
  <c r="C3188"/>
  <c r="C3187"/>
  <c r="C3186"/>
  <c r="C3185"/>
  <c r="C3184"/>
  <c r="C3183"/>
  <c r="C3182"/>
  <c r="C3181"/>
  <c r="C3180"/>
  <c r="C3179"/>
  <c r="C3178"/>
  <c r="C3177"/>
  <c r="C3176"/>
  <c r="C3175"/>
  <c r="C3174"/>
  <c r="C3173"/>
  <c r="C3172"/>
  <c r="C3171"/>
  <c r="C3170"/>
  <c r="C3169"/>
  <c r="C3168"/>
  <c r="C3167"/>
  <c r="C3166"/>
  <c r="C3165"/>
  <c r="C3164"/>
  <c r="C3163"/>
  <c r="C3162"/>
  <c r="C3161"/>
  <c r="C3160"/>
  <c r="C3159"/>
  <c r="C3158"/>
  <c r="C3157"/>
  <c r="C3156"/>
  <c r="C3155"/>
  <c r="C3154"/>
  <c r="C3153"/>
  <c r="C3152"/>
  <c r="C3151"/>
  <c r="C3150"/>
  <c r="C3149"/>
  <c r="C3148"/>
  <c r="C3147"/>
  <c r="C3146"/>
  <c r="C3145"/>
  <c r="C3144"/>
  <c r="C3143"/>
  <c r="C3142"/>
  <c r="C3141"/>
  <c r="C3140"/>
  <c r="C3139"/>
  <c r="C3138"/>
  <c r="C3137"/>
  <c r="C3136"/>
  <c r="C3135"/>
  <c r="C3134"/>
  <c r="C3133"/>
  <c r="C3132"/>
  <c r="C3131"/>
  <c r="C3130"/>
  <c r="C3129"/>
  <c r="C3128"/>
  <c r="C3127"/>
  <c r="C3126"/>
  <c r="C3125"/>
  <c r="C3124"/>
  <c r="C3123"/>
  <c r="C3122"/>
  <c r="C3121"/>
  <c r="C3120"/>
  <c r="C3119"/>
  <c r="C3118"/>
  <c r="C3117"/>
  <c r="C3116"/>
  <c r="C3115"/>
  <c r="C3114"/>
  <c r="C3113"/>
  <c r="C3112"/>
  <c r="C3111"/>
  <c r="C3110"/>
  <c r="C3109"/>
  <c r="C3108"/>
  <c r="C3107"/>
  <c r="C3106"/>
  <c r="C3105"/>
  <c r="C3104"/>
  <c r="C3103"/>
  <c r="C3102"/>
  <c r="C3101"/>
  <c r="C3100"/>
  <c r="C3099"/>
  <c r="C3098"/>
  <c r="C3097"/>
  <c r="C3096"/>
  <c r="C3095"/>
  <c r="C3094"/>
  <c r="C3093"/>
  <c r="C3092"/>
  <c r="C3091"/>
  <c r="C3090"/>
  <c r="C3089"/>
  <c r="C3088"/>
  <c r="C3087"/>
  <c r="C3086"/>
  <c r="C3085"/>
  <c r="C3084"/>
  <c r="C3083"/>
  <c r="C3082"/>
  <c r="C3081"/>
  <c r="C3080"/>
  <c r="C3079"/>
  <c r="C3078"/>
  <c r="C3077"/>
  <c r="C3076"/>
  <c r="C3075"/>
  <c r="C3074"/>
  <c r="C3073"/>
  <c r="C3072"/>
  <c r="C3071"/>
  <c r="C3070"/>
  <c r="C3069"/>
  <c r="C3068"/>
  <c r="C3067"/>
  <c r="C3066"/>
  <c r="C3065"/>
  <c r="C3064"/>
  <c r="C3063"/>
  <c r="C3062"/>
  <c r="C3061"/>
  <c r="C3060"/>
  <c r="C3059"/>
  <c r="C3058"/>
  <c r="C3057"/>
  <c r="C3056"/>
  <c r="C3055"/>
  <c r="C3054"/>
  <c r="C3053"/>
  <c r="C3052"/>
  <c r="C3051"/>
  <c r="C3050"/>
  <c r="C3049"/>
  <c r="C3048"/>
  <c r="C3047"/>
  <c r="C3046"/>
  <c r="C3045"/>
  <c r="C3044"/>
  <c r="C3043"/>
  <c r="C3042"/>
  <c r="C3041"/>
  <c r="C3040"/>
  <c r="C3039"/>
  <c r="C3038"/>
  <c r="C3037"/>
  <c r="C3036"/>
  <c r="C3035"/>
  <c r="C3034"/>
  <c r="C3033"/>
  <c r="C3032"/>
  <c r="C3031"/>
  <c r="C3030"/>
  <c r="C3029"/>
  <c r="C3028"/>
  <c r="C3027"/>
  <c r="C3026"/>
  <c r="C3025"/>
  <c r="C3024"/>
  <c r="C3023"/>
  <c r="C3022"/>
  <c r="C3021"/>
  <c r="C3020"/>
  <c r="C3019"/>
  <c r="C3018"/>
  <c r="C3017"/>
  <c r="C3016"/>
  <c r="C3015"/>
  <c r="C3014"/>
  <c r="C3013"/>
  <c r="C3012"/>
  <c r="C3011"/>
  <c r="C3010"/>
  <c r="C3009"/>
  <c r="C3008"/>
  <c r="C3007"/>
  <c r="C3006"/>
  <c r="C3005"/>
  <c r="C3004"/>
  <c r="C3003"/>
  <c r="C3002"/>
  <c r="C3001"/>
  <c r="C3000"/>
  <c r="C2999"/>
  <c r="C2998"/>
  <c r="C2997"/>
  <c r="C2996"/>
  <c r="C2995"/>
  <c r="C2994"/>
  <c r="C2993"/>
  <c r="C2992"/>
  <c r="C2991"/>
  <c r="C2990"/>
  <c r="C2989"/>
  <c r="C2988"/>
  <c r="C2987"/>
  <c r="C2986"/>
  <c r="C2985"/>
  <c r="C2984"/>
  <c r="C2983"/>
  <c r="C2982"/>
  <c r="C2981"/>
  <c r="C2980"/>
  <c r="C2979"/>
  <c r="C2978"/>
  <c r="C2977"/>
  <c r="C2976"/>
  <c r="C2975"/>
  <c r="C2974"/>
  <c r="C2973"/>
  <c r="C2972"/>
  <c r="C2971"/>
  <c r="C2970"/>
  <c r="C2969"/>
  <c r="C2968"/>
  <c r="C2967"/>
  <c r="C2966"/>
  <c r="C2965"/>
  <c r="C2964"/>
  <c r="C2963"/>
  <c r="C2962"/>
  <c r="C2961"/>
  <c r="C2960"/>
  <c r="C2959"/>
  <c r="C2958"/>
  <c r="C2957"/>
  <c r="C2956"/>
  <c r="C2955"/>
  <c r="C2954"/>
  <c r="C2953"/>
  <c r="C2952"/>
  <c r="C2951"/>
  <c r="C2950"/>
  <c r="C2949"/>
  <c r="C2948"/>
  <c r="C2947"/>
  <c r="C2946"/>
  <c r="C2945"/>
  <c r="C2944"/>
  <c r="C2943"/>
  <c r="C2942"/>
  <c r="C2941"/>
  <c r="C2940"/>
  <c r="C2939"/>
  <c r="C2938"/>
  <c r="C2937"/>
  <c r="C2936"/>
  <c r="C2935"/>
  <c r="C2934"/>
  <c r="C2933"/>
  <c r="C2932"/>
  <c r="C2931"/>
  <c r="C2930"/>
  <c r="C2929"/>
  <c r="C2928"/>
  <c r="C2927"/>
  <c r="C2926"/>
  <c r="C2925"/>
  <c r="C2924"/>
  <c r="C2923"/>
  <c r="C2922"/>
  <c r="C2921"/>
  <c r="C2920"/>
  <c r="C2919"/>
  <c r="C2918"/>
  <c r="C2917"/>
  <c r="C2916"/>
  <c r="C2915"/>
  <c r="C2914"/>
  <c r="C2913"/>
  <c r="C2912"/>
  <c r="C2911"/>
  <c r="C2910"/>
  <c r="C2909"/>
  <c r="C2908"/>
  <c r="C2907"/>
  <c r="C2906"/>
  <c r="C2905"/>
  <c r="C2904"/>
  <c r="C2903"/>
  <c r="C2902"/>
  <c r="C2901"/>
  <c r="C2900"/>
  <c r="C2899"/>
  <c r="C2898"/>
  <c r="C2897"/>
  <c r="C2896"/>
  <c r="C2895"/>
  <c r="C2894"/>
  <c r="C2893"/>
  <c r="C2892"/>
  <c r="C2891"/>
  <c r="C2890"/>
  <c r="C2889"/>
  <c r="C2888"/>
  <c r="C2887"/>
  <c r="C2886"/>
  <c r="C2885"/>
  <c r="C2884"/>
  <c r="C2883"/>
  <c r="C2882"/>
  <c r="C2881"/>
  <c r="C2880"/>
  <c r="C2879"/>
  <c r="C2878"/>
  <c r="C2877"/>
  <c r="C2876"/>
  <c r="C2875"/>
  <c r="C2874"/>
  <c r="C2873"/>
  <c r="C2872"/>
  <c r="C2871"/>
  <c r="C2870"/>
  <c r="C2869"/>
  <c r="C2868"/>
  <c r="C2867"/>
  <c r="C2866"/>
  <c r="C2865"/>
  <c r="C2864"/>
  <c r="C2863"/>
  <c r="C2862"/>
  <c r="C2861"/>
  <c r="C2860"/>
  <c r="C2859"/>
  <c r="C2858"/>
  <c r="C2857"/>
  <c r="C2856"/>
  <c r="C2855"/>
  <c r="C2854"/>
  <c r="C2853"/>
  <c r="C2852"/>
  <c r="C2851"/>
  <c r="C2850"/>
  <c r="C2849"/>
  <c r="C2848"/>
  <c r="C2847"/>
  <c r="C2846"/>
  <c r="C2845"/>
  <c r="C2844"/>
  <c r="C2843"/>
  <c r="C2842"/>
  <c r="C2841"/>
  <c r="C2840"/>
  <c r="C2839"/>
  <c r="C2838"/>
  <c r="C2837"/>
  <c r="C2836"/>
  <c r="C2835"/>
  <c r="C2834"/>
  <c r="C2833"/>
  <c r="C2832"/>
  <c r="C2831"/>
  <c r="C2830"/>
  <c r="C2829"/>
  <c r="C2828"/>
  <c r="C2827"/>
  <c r="C2826"/>
  <c r="C2825"/>
  <c r="C2824"/>
  <c r="C2823"/>
  <c r="C2822"/>
  <c r="C2821"/>
  <c r="C2820"/>
  <c r="C2819"/>
  <c r="C2818"/>
  <c r="C2817"/>
  <c r="C2816"/>
  <c r="C2815"/>
  <c r="C2814"/>
  <c r="C2813"/>
  <c r="C2812"/>
  <c r="C2811"/>
  <c r="C2810"/>
  <c r="C2809"/>
  <c r="C2808"/>
  <c r="C2807"/>
  <c r="C2806"/>
  <c r="C2805"/>
  <c r="C2804"/>
  <c r="C2803"/>
  <c r="C2802"/>
  <c r="C2801"/>
  <c r="C2800"/>
  <c r="C2799"/>
  <c r="C2798"/>
  <c r="C2797"/>
  <c r="C2796"/>
  <c r="C2795"/>
  <c r="C2794"/>
  <c r="C2793"/>
  <c r="C2792"/>
  <c r="C2791"/>
  <c r="C2790"/>
  <c r="C2789"/>
  <c r="C2788"/>
  <c r="C2787"/>
  <c r="C2786"/>
  <c r="C2785"/>
  <c r="C2784"/>
  <c r="C2783"/>
  <c r="C2782"/>
  <c r="C2781"/>
  <c r="C2780"/>
  <c r="C2779"/>
  <c r="C2778"/>
  <c r="C2777"/>
  <c r="C2776"/>
  <c r="C2775"/>
  <c r="C2774"/>
  <c r="C2773"/>
  <c r="C2772"/>
  <c r="C2771"/>
  <c r="C2770"/>
  <c r="C2769"/>
  <c r="C2768"/>
  <c r="C2767"/>
  <c r="C2766"/>
  <c r="C2765"/>
  <c r="C2764"/>
  <c r="C2763"/>
  <c r="C2762"/>
  <c r="C2761"/>
  <c r="C2760"/>
  <c r="C2759"/>
  <c r="C2758"/>
  <c r="C2757"/>
  <c r="C2756"/>
  <c r="C2755"/>
  <c r="C2754"/>
  <c r="C2753"/>
  <c r="C2752"/>
  <c r="C2751"/>
  <c r="C2750"/>
  <c r="C2749"/>
  <c r="C2748"/>
  <c r="C2747"/>
  <c r="C2746"/>
  <c r="C2745"/>
  <c r="C2744"/>
  <c r="C2743"/>
  <c r="C2742"/>
  <c r="C2741"/>
  <c r="C2740"/>
  <c r="C2739"/>
  <c r="C2738"/>
  <c r="C2737"/>
  <c r="C2736"/>
  <c r="C2735"/>
  <c r="C2734"/>
  <c r="C2733"/>
  <c r="C2732"/>
  <c r="C2731"/>
  <c r="C2730"/>
  <c r="C2729"/>
  <c r="C2728"/>
  <c r="C2727"/>
  <c r="C2726"/>
  <c r="C2725"/>
  <c r="C2724"/>
  <c r="C2723"/>
  <c r="C2722"/>
  <c r="C2721"/>
  <c r="C2720"/>
  <c r="C2719"/>
  <c r="C2718"/>
  <c r="C2717"/>
  <c r="C2716"/>
  <c r="C2715"/>
  <c r="C2714"/>
  <c r="C2713"/>
  <c r="C2712"/>
  <c r="C2711"/>
  <c r="C2710"/>
  <c r="C2709"/>
  <c r="C2708"/>
  <c r="C2707"/>
  <c r="C2706"/>
  <c r="C2705"/>
  <c r="C2704"/>
  <c r="C2703"/>
  <c r="C2702"/>
  <c r="C2701"/>
  <c r="C2700"/>
  <c r="C2699"/>
  <c r="C2698"/>
  <c r="C2697"/>
  <c r="C2696"/>
  <c r="C2695"/>
  <c r="C2694"/>
  <c r="C2693"/>
  <c r="C2692"/>
  <c r="C2691"/>
  <c r="C2690"/>
  <c r="C2689"/>
  <c r="C2688"/>
  <c r="C2687"/>
  <c r="C2686"/>
  <c r="C2685"/>
  <c r="C2684"/>
  <c r="C2683"/>
  <c r="C2682"/>
  <c r="C2681"/>
  <c r="C2680"/>
  <c r="C2679"/>
  <c r="C2678"/>
  <c r="C2677"/>
  <c r="C2676"/>
  <c r="C2675"/>
  <c r="C2674"/>
  <c r="C2673"/>
  <c r="C2672"/>
  <c r="C2671"/>
  <c r="C2670"/>
  <c r="C2669"/>
  <c r="C2668"/>
  <c r="C2667"/>
  <c r="C2666"/>
  <c r="C2665"/>
  <c r="C2664"/>
  <c r="C2663"/>
  <c r="C2662"/>
  <c r="C2661"/>
  <c r="C2660"/>
  <c r="C2659"/>
  <c r="C2658"/>
  <c r="C2657"/>
  <c r="C2656"/>
  <c r="C2655"/>
  <c r="C2654"/>
  <c r="C2653"/>
  <c r="C2652"/>
  <c r="C2651"/>
  <c r="C2650"/>
  <c r="C2649"/>
  <c r="C2648"/>
  <c r="C2647"/>
  <c r="C2646"/>
  <c r="C2645"/>
  <c r="C2644"/>
  <c r="C2643"/>
  <c r="C2642"/>
  <c r="C2641"/>
  <c r="C2640"/>
  <c r="C2639"/>
  <c r="C2638"/>
  <c r="C2637"/>
  <c r="C2636"/>
  <c r="C2635"/>
  <c r="C2634"/>
  <c r="C2633"/>
  <c r="C2632"/>
  <c r="C2631"/>
  <c r="C2630"/>
  <c r="C2629"/>
  <c r="C2628"/>
  <c r="C2627"/>
  <c r="C2626"/>
  <c r="C2625"/>
  <c r="C2624"/>
  <c r="C2623"/>
  <c r="C2622"/>
  <c r="C2621"/>
  <c r="C2620"/>
  <c r="C2619"/>
  <c r="C2618"/>
  <c r="C2617"/>
  <c r="C2616"/>
  <c r="C2615"/>
  <c r="C2614"/>
  <c r="C2613"/>
  <c r="C2612"/>
  <c r="C2611"/>
  <c r="C2610"/>
  <c r="C2609"/>
  <c r="C2608"/>
  <c r="C2607"/>
  <c r="C2606"/>
  <c r="C2605"/>
  <c r="C2604"/>
  <c r="C2603"/>
  <c r="C2602"/>
  <c r="C2601"/>
  <c r="C2600"/>
  <c r="C2599"/>
  <c r="C2598"/>
  <c r="C2597"/>
  <c r="C2596"/>
  <c r="C2595"/>
  <c r="C2594"/>
  <c r="C2593"/>
  <c r="C2592"/>
  <c r="C2591"/>
  <c r="C2590"/>
  <c r="C2589"/>
  <c r="C2588"/>
  <c r="C2587"/>
  <c r="C2586"/>
  <c r="C2585"/>
  <c r="C2584"/>
  <c r="C2583"/>
  <c r="C2582"/>
  <c r="C2581"/>
  <c r="C2580"/>
  <c r="C2579"/>
  <c r="C2578"/>
  <c r="C2577"/>
  <c r="C2576"/>
  <c r="C2575"/>
  <c r="C2574"/>
  <c r="C2573"/>
  <c r="C2572"/>
  <c r="C2571"/>
  <c r="C2570"/>
  <c r="C2569"/>
  <c r="C2568"/>
  <c r="C2567"/>
  <c r="C2566"/>
  <c r="C2565"/>
  <c r="C2564"/>
  <c r="C2563"/>
  <c r="C2562"/>
  <c r="C2561"/>
  <c r="C2560"/>
  <c r="C2559"/>
  <c r="C2558"/>
  <c r="C2557"/>
  <c r="C2556"/>
  <c r="C2555"/>
  <c r="C2554"/>
  <c r="C2553"/>
  <c r="C2552"/>
  <c r="C2551"/>
  <c r="C2550"/>
  <c r="C2549"/>
  <c r="C2548"/>
  <c r="C2547"/>
  <c r="C2546"/>
  <c r="C2545"/>
  <c r="C2544"/>
  <c r="C2543"/>
  <c r="C2542"/>
  <c r="C2541"/>
  <c r="C2540"/>
  <c r="C2539"/>
  <c r="C2538"/>
  <c r="C2537"/>
  <c r="C2536"/>
  <c r="C2535"/>
  <c r="C2534"/>
  <c r="C2533"/>
  <c r="C2532"/>
  <c r="C2531"/>
  <c r="C2530"/>
  <c r="C2529"/>
  <c r="C2528"/>
  <c r="C2527"/>
  <c r="C2526"/>
  <c r="C2525"/>
  <c r="C2524"/>
  <c r="C2523"/>
  <c r="C2522"/>
  <c r="C2521"/>
  <c r="C2520"/>
  <c r="C2519"/>
  <c r="C2518"/>
  <c r="C2517"/>
  <c r="C2516"/>
  <c r="C2515"/>
  <c r="C2514"/>
  <c r="C2513"/>
  <c r="C2512"/>
  <c r="C2511"/>
  <c r="C2510"/>
  <c r="C2509"/>
  <c r="C2508"/>
  <c r="C2507"/>
  <c r="C2506"/>
  <c r="C2505"/>
  <c r="C2504"/>
  <c r="C2503"/>
  <c r="C2502"/>
  <c r="C2501"/>
  <c r="C2500"/>
  <c r="C2499"/>
  <c r="C2498"/>
  <c r="C2497"/>
  <c r="C2496"/>
  <c r="C2495"/>
  <c r="C2494"/>
  <c r="C2493"/>
  <c r="C2492"/>
  <c r="C2491"/>
  <c r="C2490"/>
  <c r="C2489"/>
  <c r="C2488"/>
  <c r="C2487"/>
  <c r="C2486"/>
  <c r="C2485"/>
  <c r="C2484"/>
  <c r="C2483"/>
  <c r="C2482"/>
  <c r="C2481"/>
  <c r="C2480"/>
  <c r="C2479"/>
  <c r="C2478"/>
  <c r="C2477"/>
  <c r="C2476"/>
  <c r="C2475"/>
  <c r="C2474"/>
  <c r="C2473"/>
  <c r="C2472"/>
  <c r="C2471"/>
  <c r="C2470"/>
  <c r="C2469"/>
  <c r="C2468"/>
  <c r="C2467"/>
  <c r="C2466"/>
  <c r="C2465"/>
  <c r="C2464"/>
  <c r="C2463"/>
  <c r="C2462"/>
  <c r="C2461"/>
  <c r="C2460"/>
  <c r="C2459"/>
  <c r="C2458"/>
  <c r="C2457"/>
  <c r="C2456"/>
  <c r="C2455"/>
  <c r="C2454"/>
  <c r="C2453"/>
  <c r="C2452"/>
  <c r="C2451"/>
  <c r="C2450"/>
  <c r="C2449"/>
  <c r="C2448"/>
  <c r="C2447"/>
  <c r="C2446"/>
  <c r="C2445"/>
  <c r="C2444"/>
  <c r="C2443"/>
  <c r="C2442"/>
  <c r="C2441"/>
  <c r="C2440"/>
  <c r="C2439"/>
  <c r="C2438"/>
  <c r="C2437"/>
  <c r="C2436"/>
  <c r="C2435"/>
  <c r="C2434"/>
  <c r="C2433"/>
  <c r="C2432"/>
  <c r="C2431"/>
  <c r="C2430"/>
  <c r="C2429"/>
  <c r="C2428"/>
  <c r="C2427"/>
  <c r="C2426"/>
  <c r="C2425"/>
  <c r="C2424"/>
  <c r="C2423"/>
  <c r="C2422"/>
  <c r="C2421"/>
  <c r="C2420"/>
  <c r="C2419"/>
  <c r="C2418"/>
  <c r="C2417"/>
  <c r="C2416"/>
  <c r="C2415"/>
  <c r="C2414"/>
  <c r="C2413"/>
  <c r="C2412"/>
  <c r="C2411"/>
  <c r="C2410"/>
  <c r="C2409"/>
  <c r="C2408"/>
  <c r="C2407"/>
  <c r="C2406"/>
  <c r="C2405"/>
  <c r="C2404"/>
  <c r="C2403"/>
  <c r="C2402"/>
  <c r="C2401"/>
  <c r="C2400"/>
  <c r="C2399"/>
  <c r="C2398"/>
  <c r="C2397"/>
  <c r="C2396"/>
  <c r="C2395"/>
  <c r="C2394"/>
  <c r="C2393"/>
  <c r="C2392"/>
  <c r="C2391"/>
  <c r="C2390"/>
  <c r="C2389"/>
  <c r="C2388"/>
  <c r="C2387"/>
  <c r="C2386"/>
  <c r="C2385"/>
  <c r="C2384"/>
  <c r="C2383"/>
  <c r="C2382"/>
  <c r="C2381"/>
  <c r="C2380"/>
  <c r="C2379"/>
  <c r="C2378"/>
  <c r="C2377"/>
  <c r="C2376"/>
  <c r="C2375"/>
  <c r="C2374"/>
  <c r="C2373"/>
  <c r="C2372"/>
  <c r="C2371"/>
  <c r="C2370"/>
  <c r="C2369"/>
  <c r="C2368"/>
  <c r="C2367"/>
  <c r="C2366"/>
  <c r="C2365"/>
  <c r="C2364"/>
  <c r="C2363"/>
  <c r="C2362"/>
  <c r="C2361"/>
  <c r="C2360"/>
  <c r="C2359"/>
  <c r="C2358"/>
  <c r="C2357"/>
  <c r="C2356"/>
  <c r="C2355"/>
  <c r="C2354"/>
  <c r="C2353"/>
  <c r="C2352"/>
  <c r="C2351"/>
  <c r="C2350"/>
  <c r="C2349"/>
  <c r="C2348"/>
  <c r="C2347"/>
  <c r="C2346"/>
  <c r="C2345"/>
  <c r="C2344"/>
  <c r="C2343"/>
  <c r="C2342"/>
  <c r="C2341"/>
  <c r="C2340"/>
  <c r="C2339"/>
  <c r="C2338"/>
  <c r="C2337"/>
  <c r="C2336"/>
  <c r="C2335"/>
  <c r="C2334"/>
  <c r="C2333"/>
  <c r="C2332"/>
  <c r="C2331"/>
  <c r="C2330"/>
  <c r="C2329"/>
  <c r="C2328"/>
  <c r="C2327"/>
  <c r="C2326"/>
  <c r="C2325"/>
  <c r="C2324"/>
  <c r="C2323"/>
  <c r="C2322"/>
  <c r="C2321"/>
  <c r="C2320"/>
  <c r="C2319"/>
  <c r="C2318"/>
  <c r="C2317"/>
  <c r="C2316"/>
  <c r="C2315"/>
  <c r="C2314"/>
  <c r="C2313"/>
  <c r="C2312"/>
  <c r="C2311"/>
  <c r="C2310"/>
  <c r="C2309"/>
  <c r="C2308"/>
  <c r="C2307"/>
  <c r="C2306"/>
  <c r="C2305"/>
  <c r="C2304"/>
  <c r="C2303"/>
  <c r="C2302"/>
  <c r="C2301"/>
  <c r="C2300"/>
  <c r="C2299"/>
  <c r="C2298"/>
  <c r="C2297"/>
  <c r="C2296"/>
  <c r="C2295"/>
  <c r="C2294"/>
  <c r="C2293"/>
  <c r="C2292"/>
  <c r="C2291"/>
  <c r="C2290"/>
  <c r="C2289"/>
  <c r="C2288"/>
  <c r="C2287"/>
  <c r="C2286"/>
  <c r="C2285"/>
  <c r="C2284"/>
  <c r="C2283"/>
  <c r="C2282"/>
  <c r="C2281"/>
  <c r="C2280"/>
  <c r="C2279"/>
  <c r="C2278"/>
  <c r="C2277"/>
  <c r="C2276"/>
  <c r="C2275"/>
  <c r="C2274"/>
  <c r="C2273"/>
  <c r="C2272"/>
  <c r="C2271"/>
  <c r="C2270"/>
  <c r="C2269"/>
  <c r="C2268"/>
  <c r="C2267"/>
  <c r="C2266"/>
  <c r="C2265"/>
  <c r="C2264"/>
  <c r="C2263"/>
  <c r="C2262"/>
  <c r="C2261"/>
  <c r="C2260"/>
  <c r="C2259"/>
  <c r="C2258"/>
  <c r="C2257"/>
  <c r="C2256"/>
  <c r="C2255"/>
  <c r="C2254"/>
  <c r="C2253"/>
  <c r="C2252"/>
  <c r="C2251"/>
  <c r="C2250"/>
  <c r="C2249"/>
  <c r="C2248"/>
  <c r="C2247"/>
  <c r="C2246"/>
  <c r="C2245"/>
  <c r="C2244"/>
  <c r="C2243"/>
  <c r="C2242"/>
  <c r="C2241"/>
  <c r="C2240"/>
  <c r="C2239"/>
  <c r="C2238"/>
  <c r="C2237"/>
  <c r="C2236"/>
  <c r="C2235"/>
  <c r="C2234"/>
  <c r="C2233"/>
  <c r="C2232"/>
  <c r="C2231"/>
  <c r="C2230"/>
  <c r="C2229"/>
  <c r="C2228"/>
  <c r="C2227"/>
  <c r="C2226"/>
  <c r="C2225"/>
  <c r="C2224"/>
  <c r="C2223"/>
  <c r="C2222"/>
  <c r="C2221"/>
  <c r="C2220"/>
  <c r="C2219"/>
  <c r="C2218"/>
  <c r="C2217"/>
  <c r="C2216"/>
  <c r="C2215"/>
  <c r="C2214"/>
  <c r="C2213"/>
  <c r="C2212"/>
  <c r="C2211"/>
  <c r="C2210"/>
  <c r="C2209"/>
  <c r="C2208"/>
  <c r="C2207"/>
  <c r="C2206"/>
  <c r="C2205"/>
  <c r="C2204"/>
  <c r="C2203"/>
  <c r="C2202"/>
  <c r="C2201"/>
  <c r="C2200"/>
  <c r="C2199"/>
  <c r="C2198"/>
  <c r="C2197"/>
  <c r="C2196"/>
  <c r="C2195"/>
  <c r="C2194"/>
  <c r="C2193"/>
  <c r="C2192"/>
  <c r="C2191"/>
  <c r="C2190"/>
  <c r="C2189"/>
  <c r="C2188"/>
  <c r="C2187"/>
  <c r="C2186"/>
  <c r="C2185"/>
  <c r="C2184"/>
  <c r="C2183"/>
  <c r="C2182"/>
  <c r="C2181"/>
  <c r="C2180"/>
  <c r="C2179"/>
  <c r="C2178"/>
  <c r="C2177"/>
  <c r="C2176"/>
  <c r="C2175"/>
  <c r="C2174"/>
  <c r="C2173"/>
  <c r="C2172"/>
  <c r="C2171"/>
  <c r="C2170"/>
  <c r="C2169"/>
  <c r="C2168"/>
  <c r="C2167"/>
  <c r="C2166"/>
  <c r="C2165"/>
  <c r="C2164"/>
  <c r="C2163"/>
  <c r="C2162"/>
  <c r="C2161"/>
  <c r="C2160"/>
  <c r="C2159"/>
  <c r="C2158"/>
  <c r="C2157"/>
  <c r="C2156"/>
  <c r="C2155"/>
  <c r="C2154"/>
  <c r="C2153"/>
  <c r="C2152"/>
  <c r="C2151"/>
  <c r="C2150"/>
  <c r="C2149"/>
  <c r="C2148"/>
  <c r="C2147"/>
  <c r="C2146"/>
  <c r="C2145"/>
  <c r="C2144"/>
  <c r="C2143"/>
  <c r="C2142"/>
  <c r="C2141"/>
  <c r="C2140"/>
  <c r="C2139"/>
  <c r="C2138"/>
  <c r="C2137"/>
  <c r="C2136"/>
  <c r="C2135"/>
  <c r="C2134"/>
  <c r="C2133"/>
  <c r="C2132"/>
  <c r="C2131"/>
  <c r="C2130"/>
  <c r="C2129"/>
  <c r="C2128"/>
  <c r="C2127"/>
  <c r="C2126"/>
  <c r="C2125"/>
  <c r="C2124"/>
  <c r="C2123"/>
  <c r="C2122"/>
  <c r="C2121"/>
  <c r="C2120"/>
  <c r="C2119"/>
  <c r="C2118"/>
  <c r="C2117"/>
  <c r="C2116"/>
  <c r="C2115"/>
  <c r="C2114"/>
  <c r="C2113"/>
  <c r="C2112"/>
  <c r="C2111"/>
  <c r="C2110"/>
  <c r="C2109"/>
  <c r="C2108"/>
  <c r="C2107"/>
  <c r="C2106"/>
  <c r="C2105"/>
  <c r="C2104"/>
  <c r="C2103"/>
  <c r="C2102"/>
  <c r="C2101"/>
  <c r="C2100"/>
  <c r="C2099"/>
  <c r="C2098"/>
  <c r="C2097"/>
  <c r="C2096"/>
  <c r="C2095"/>
  <c r="C2094"/>
  <c r="C2093"/>
  <c r="C2092"/>
  <c r="C2091"/>
  <c r="C2090"/>
  <c r="C2089"/>
  <c r="C2088"/>
  <c r="C2087"/>
  <c r="C2086"/>
  <c r="C2085"/>
  <c r="C2084"/>
  <c r="C2083"/>
  <c r="C2082"/>
  <c r="C2081"/>
  <c r="C2080"/>
  <c r="C2079"/>
  <c r="C2078"/>
  <c r="C2077"/>
  <c r="C2076"/>
  <c r="C2075"/>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C2021"/>
  <c r="C2020"/>
  <c r="C2019"/>
  <c r="C2018"/>
  <c r="C2017"/>
  <c r="C2016"/>
  <c r="C2015"/>
  <c r="C2014"/>
  <c r="C2013"/>
  <c r="C2012"/>
  <c r="C2011"/>
  <c r="C2010"/>
  <c r="C2009"/>
  <c r="C2008"/>
  <c r="C2007"/>
  <c r="C2006"/>
  <c r="C2005"/>
  <c r="C2004"/>
  <c r="C2003"/>
  <c r="C2002"/>
  <c r="C2001"/>
  <c r="C2000"/>
  <c r="C1999"/>
  <c r="C1998"/>
  <c r="C1997"/>
  <c r="C1996"/>
  <c r="C1995"/>
  <c r="C1994"/>
  <c r="C1993"/>
  <c r="C1992"/>
  <c r="C1991"/>
  <c r="C1990"/>
  <c r="C1989"/>
  <c r="C1988"/>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C1938"/>
  <c r="C1937"/>
  <c r="C1936"/>
  <c r="C1935"/>
  <c r="C1934"/>
  <c r="C1933"/>
  <c r="C1932"/>
  <c r="C1931"/>
  <c r="C1930"/>
  <c r="C1929"/>
  <c r="C1928"/>
  <c r="C1927"/>
  <c r="C1926"/>
  <c r="C1925"/>
  <c r="C1924"/>
  <c r="C1923"/>
  <c r="C1922"/>
  <c r="C1921"/>
  <c r="C1920"/>
  <c r="C1919"/>
  <c r="C1918"/>
  <c r="C1917"/>
  <c r="C1916"/>
  <c r="C1915"/>
  <c r="C1914"/>
  <c r="C1913"/>
  <c r="C1912"/>
  <c r="C1911"/>
  <c r="C1910"/>
  <c r="C1909"/>
  <c r="C1908"/>
  <c r="C1907"/>
  <c r="C1906"/>
  <c r="C1905"/>
  <c r="C1904"/>
  <c r="C1903"/>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C1851"/>
  <c r="C1850"/>
  <c r="C1849"/>
  <c r="C1848"/>
  <c r="C1847"/>
  <c r="C1846"/>
  <c r="C1845"/>
  <c r="C1844"/>
  <c r="C1843"/>
  <c r="C1842"/>
  <c r="C1841"/>
  <c r="C1840"/>
  <c r="C1839"/>
  <c r="C1838"/>
  <c r="C1837"/>
  <c r="C1836"/>
  <c r="C1835"/>
  <c r="C1834"/>
  <c r="C1833"/>
  <c r="C1832"/>
  <c r="C1831"/>
  <c r="C1830"/>
  <c r="C1829"/>
  <c r="C1828"/>
  <c r="C1827"/>
  <c r="C1826"/>
  <c r="C1825"/>
  <c r="C1824"/>
  <c r="C1823"/>
  <c r="C1822"/>
  <c r="C1821"/>
  <c r="C1820"/>
  <c r="C1819"/>
  <c r="C1818"/>
  <c r="C1817"/>
  <c r="C1816"/>
  <c r="C1815"/>
  <c r="C1814"/>
  <c r="C1813"/>
  <c r="C1812"/>
  <c r="C1811"/>
  <c r="C1810"/>
  <c r="C1809"/>
  <c r="C1808"/>
  <c r="C1807"/>
  <c r="C1806"/>
  <c r="C1805"/>
  <c r="C1804"/>
  <c r="C1803"/>
  <c r="C1802"/>
  <c r="C1801"/>
  <c r="C1800"/>
  <c r="C1799"/>
  <c r="C1798"/>
  <c r="C1797"/>
  <c r="C1796"/>
  <c r="C1795"/>
  <c r="C1794"/>
  <c r="C1793"/>
  <c r="C1792"/>
  <c r="C1791"/>
  <c r="C1790"/>
  <c r="C1789"/>
  <c r="C1788"/>
  <c r="C1787"/>
  <c r="C1786"/>
  <c r="C1785"/>
  <c r="C1784"/>
  <c r="C1783"/>
  <c r="C1782"/>
  <c r="C1781"/>
  <c r="C1780"/>
  <c r="C1779"/>
  <c r="C1778"/>
  <c r="C1777"/>
  <c r="C1776"/>
  <c r="C1775"/>
  <c r="C1774"/>
  <c r="C1773"/>
  <c r="C1772"/>
  <c r="C1771"/>
  <c r="C1770"/>
  <c r="C1769"/>
  <c r="C1768"/>
  <c r="C1767"/>
  <c r="C1766"/>
  <c r="C1765"/>
  <c r="C1764"/>
  <c r="C1763"/>
  <c r="C1762"/>
  <c r="C1761"/>
  <c r="C1760"/>
  <c r="C1759"/>
  <c r="C1758"/>
  <c r="C1757"/>
  <c r="C1756"/>
  <c r="C1755"/>
  <c r="C1754"/>
  <c r="C1753"/>
  <c r="C1752"/>
  <c r="C1751"/>
  <c r="C1750"/>
  <c r="C1749"/>
  <c r="C1748"/>
  <c r="C1747"/>
  <c r="C1746"/>
  <c r="C1745"/>
  <c r="C1744"/>
  <c r="C1743"/>
  <c r="C1742"/>
  <c r="C1741"/>
  <c r="C1740"/>
  <c r="C1739"/>
  <c r="C1738"/>
  <c r="C1737"/>
  <c r="C1736"/>
  <c r="C1735"/>
  <c r="C1734"/>
  <c r="C1733"/>
  <c r="C1732"/>
  <c r="C1731"/>
  <c r="C1730"/>
  <c r="C1729"/>
  <c r="C1728"/>
  <c r="C1727"/>
  <c r="C1726"/>
  <c r="C1725"/>
  <c r="C1724"/>
  <c r="C1723"/>
  <c r="C1722"/>
  <c r="C1721"/>
  <c r="C1720"/>
  <c r="C1719"/>
  <c r="C1718"/>
  <c r="C1717"/>
  <c r="C1716"/>
  <c r="C1715"/>
  <c r="C1714"/>
  <c r="C1713"/>
  <c r="C1712"/>
  <c r="C1711"/>
  <c r="C1710"/>
  <c r="C1709"/>
  <c r="C1708"/>
  <c r="C1707"/>
  <c r="C1706"/>
  <c r="C1705"/>
  <c r="C1704"/>
  <c r="C1703"/>
  <c r="C1702"/>
  <c r="C1701"/>
  <c r="C1700"/>
  <c r="C1699"/>
  <c r="C1698"/>
  <c r="C1697"/>
  <c r="C1696"/>
  <c r="C1695"/>
  <c r="C1694"/>
  <c r="C1693"/>
  <c r="C1692"/>
  <c r="C1691"/>
  <c r="C1690"/>
  <c r="C1689"/>
  <c r="C1688"/>
  <c r="C1687"/>
  <c r="C1686"/>
  <c r="C1685"/>
  <c r="C1684"/>
  <c r="C1683"/>
  <c r="C1682"/>
  <c r="C1681"/>
  <c r="C1680"/>
  <c r="C1679"/>
  <c r="C1678"/>
  <c r="C1677"/>
  <c r="C1676"/>
  <c r="C1675"/>
  <c r="C1674"/>
  <c r="C1673"/>
  <c r="C1672"/>
  <c r="C1671"/>
  <c r="C1670"/>
  <c r="C1669"/>
  <c r="C1668"/>
  <c r="C1667"/>
  <c r="C1666"/>
  <c r="C1665"/>
  <c r="C1664"/>
  <c r="C1663"/>
  <c r="C1662"/>
  <c r="C1661"/>
  <c r="C1660"/>
  <c r="C1659"/>
  <c r="C1658"/>
  <c r="C1657"/>
  <c r="C1656"/>
  <c r="C1655"/>
  <c r="C1654"/>
  <c r="C1653"/>
  <c r="C1652"/>
  <c r="C1651"/>
  <c r="C1650"/>
  <c r="C1649"/>
  <c r="C1648"/>
  <c r="C1647"/>
  <c r="C1646"/>
  <c r="C1645"/>
  <c r="C1644"/>
  <c r="C1643"/>
  <c r="C1642"/>
  <c r="C1641"/>
  <c r="C1640"/>
  <c r="C1639"/>
  <c r="C1638"/>
  <c r="C1637"/>
  <c r="C1636"/>
  <c r="C1635"/>
  <c r="C1634"/>
  <c r="C1633"/>
  <c r="C1632"/>
  <c r="C1631"/>
  <c r="C1630"/>
  <c r="C1629"/>
  <c r="C1628"/>
  <c r="C1627"/>
  <c r="C1626"/>
  <c r="C1625"/>
  <c r="C1624"/>
  <c r="C1623"/>
  <c r="C1622"/>
  <c r="C1621"/>
  <c r="C1620"/>
  <c r="C1619"/>
  <c r="C1618"/>
  <c r="C1617"/>
  <c r="C1616"/>
  <c r="C1615"/>
  <c r="C1614"/>
  <c r="C1613"/>
  <c r="C1612"/>
  <c r="C1611"/>
  <c r="C1610"/>
  <c r="C1609"/>
  <c r="C1608"/>
  <c r="C1607"/>
  <c r="C1606"/>
  <c r="C1605"/>
  <c r="C1604"/>
  <c r="C1603"/>
  <c r="C1602"/>
  <c r="C1601"/>
  <c r="C1600"/>
  <c r="C1599"/>
  <c r="C1598"/>
  <c r="C1597"/>
  <c r="C1596"/>
  <c r="C1595"/>
  <c r="C1594"/>
  <c r="C1593"/>
  <c r="C1592"/>
  <c r="C1591"/>
  <c r="C1590"/>
  <c r="C1589"/>
  <c r="C1588"/>
  <c r="C1587"/>
  <c r="C1586"/>
  <c r="C1585"/>
  <c r="C1584"/>
  <c r="C1583"/>
  <c r="C1582"/>
  <c r="C1581"/>
  <c r="C1580"/>
  <c r="C1579"/>
  <c r="C1578"/>
  <c r="C1577"/>
  <c r="C1576"/>
  <c r="C1575"/>
  <c r="C1574"/>
  <c r="C1573"/>
  <c r="C1572"/>
  <c r="C1571"/>
  <c r="C1570"/>
  <c r="C1569"/>
  <c r="C1568"/>
  <c r="C1567"/>
  <c r="C1566"/>
  <c r="C1565"/>
  <c r="C1564"/>
  <c r="C1563"/>
  <c r="C1562"/>
  <c r="C1561"/>
  <c r="C1560"/>
  <c r="C1559"/>
  <c r="C1558"/>
  <c r="C1557"/>
  <c r="C1556"/>
  <c r="C1555"/>
  <c r="C1554"/>
  <c r="C1553"/>
  <c r="C1552"/>
  <c r="C1551"/>
  <c r="C1550"/>
  <c r="C1549"/>
  <c r="C1548"/>
  <c r="C1547"/>
  <c r="C1546"/>
  <c r="C1545"/>
  <c r="C1544"/>
  <c r="C1543"/>
  <c r="C1542"/>
  <c r="C1541"/>
  <c r="C1540"/>
  <c r="C1539"/>
  <c r="C1538"/>
  <c r="C1537"/>
  <c r="C1536"/>
  <c r="C1535"/>
  <c r="C1534"/>
  <c r="C1533"/>
  <c r="C1532"/>
  <c r="C1531"/>
  <c r="C1530"/>
  <c r="C1529"/>
  <c r="C1528"/>
  <c r="C1527"/>
  <c r="C1526"/>
  <c r="C1525"/>
  <c r="C1524"/>
  <c r="C1523"/>
  <c r="C1522"/>
  <c r="C1521"/>
  <c r="C1520"/>
  <c r="C1519"/>
  <c r="C1518"/>
  <c r="C1517"/>
  <c r="C1516"/>
  <c r="C1515"/>
  <c r="C1514"/>
  <c r="C1513"/>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C2"/>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K664" i="8"/>
  <c r="J664"/>
  <c r="K663"/>
  <c r="J663"/>
  <c r="K662"/>
  <c r="J662"/>
  <c r="K661"/>
  <c r="J661"/>
  <c r="K660"/>
  <c r="J660"/>
  <c r="K659"/>
  <c r="J659"/>
  <c r="K658"/>
  <c r="J658"/>
  <c r="K657"/>
  <c r="J657"/>
  <c r="K656"/>
  <c r="J656"/>
  <c r="K655"/>
  <c r="J655"/>
  <c r="K654"/>
  <c r="J654"/>
  <c r="K653"/>
  <c r="J653"/>
  <c r="K652"/>
  <c r="J652"/>
  <c r="K651"/>
  <c r="J651"/>
  <c r="K650"/>
  <c r="J650"/>
  <c r="K649"/>
  <c r="J649"/>
  <c r="K648"/>
  <c r="J648"/>
  <c r="K647"/>
  <c r="J647"/>
  <c r="K646"/>
  <c r="J646"/>
  <c r="K645"/>
  <c r="J645"/>
  <c r="K644"/>
  <c r="J644"/>
  <c r="K643"/>
  <c r="J643"/>
  <c r="K642"/>
  <c r="J642"/>
  <c r="K641"/>
  <c r="J641"/>
  <c r="K640"/>
  <c r="J640"/>
  <c r="K639"/>
  <c r="J639"/>
  <c r="K638"/>
  <c r="J638"/>
  <c r="K637"/>
  <c r="J637"/>
  <c r="K636"/>
  <c r="J636"/>
  <c r="K635"/>
  <c r="J635"/>
  <c r="K634"/>
  <c r="J634"/>
  <c r="K633"/>
  <c r="J633"/>
  <c r="K632"/>
  <c r="J632"/>
  <c r="K631"/>
  <c r="J631"/>
  <c r="K630"/>
  <c r="J630"/>
  <c r="K629"/>
  <c r="J629"/>
  <c r="K628"/>
  <c r="J628"/>
  <c r="K627"/>
  <c r="J627"/>
  <c r="K626"/>
  <c r="J626"/>
  <c r="K625"/>
  <c r="J625"/>
  <c r="K624"/>
  <c r="J624"/>
  <c r="K623"/>
  <c r="J623"/>
  <c r="K622"/>
  <c r="J622"/>
  <c r="K621"/>
  <c r="J621"/>
  <c r="K620"/>
  <c r="J620"/>
  <c r="K619"/>
  <c r="J619"/>
  <c r="K618"/>
  <c r="J618"/>
  <c r="K617"/>
  <c r="J617"/>
  <c r="K616"/>
  <c r="J616"/>
  <c r="K615"/>
  <c r="J615"/>
  <c r="K614"/>
  <c r="J614"/>
  <c r="K613"/>
  <c r="J613"/>
  <c r="K612"/>
  <c r="J612"/>
  <c r="K611"/>
  <c r="J611"/>
  <c r="K610"/>
  <c r="J610"/>
  <c r="K609"/>
  <c r="J609"/>
  <c r="K608"/>
  <c r="J608"/>
  <c r="K607"/>
  <c r="J607"/>
  <c r="K606"/>
  <c r="J606"/>
  <c r="K605"/>
  <c r="J605"/>
  <c r="K604"/>
  <c r="J604"/>
  <c r="K603"/>
  <c r="J603"/>
  <c r="K602"/>
  <c r="J602"/>
  <c r="K601"/>
  <c r="J601"/>
  <c r="K600"/>
  <c r="J600"/>
  <c r="K599"/>
  <c r="J599"/>
  <c r="K598"/>
  <c r="J598"/>
  <c r="K597"/>
  <c r="J597"/>
  <c r="K596"/>
  <c r="J596"/>
  <c r="K595"/>
  <c r="J595"/>
  <c r="K594"/>
  <c r="J594"/>
  <c r="K593"/>
  <c r="J593"/>
  <c r="K592"/>
  <c r="J592"/>
  <c r="K591"/>
  <c r="J591"/>
  <c r="K590"/>
  <c r="J590"/>
  <c r="K589"/>
  <c r="J589"/>
  <c r="K588"/>
  <c r="J588"/>
  <c r="K587"/>
  <c r="J587"/>
  <c r="K586"/>
  <c r="J586"/>
  <c r="K585"/>
  <c r="J585"/>
  <c r="K584"/>
  <c r="J584"/>
  <c r="K583"/>
  <c r="J583"/>
  <c r="K582"/>
  <c r="J582"/>
  <c r="K581"/>
  <c r="J581"/>
  <c r="K580"/>
  <c r="J580"/>
  <c r="K579"/>
  <c r="J579"/>
  <c r="K576"/>
  <c r="J576"/>
  <c r="K575"/>
  <c r="J575"/>
  <c r="K574"/>
  <c r="J574"/>
  <c r="K573"/>
  <c r="J573"/>
  <c r="K572"/>
  <c r="J572"/>
  <c r="K571"/>
  <c r="J571"/>
  <c r="K570"/>
  <c r="J570"/>
  <c r="K569"/>
  <c r="J569"/>
  <c r="K568"/>
  <c r="J568"/>
  <c r="K567"/>
  <c r="J567"/>
  <c r="K566"/>
  <c r="J566"/>
  <c r="K565"/>
  <c r="J565"/>
  <c r="K564"/>
  <c r="J564"/>
  <c r="K563"/>
  <c r="J563"/>
  <c r="K562"/>
  <c r="J562"/>
  <c r="K561"/>
  <c r="J561"/>
  <c r="K558"/>
  <c r="J558"/>
  <c r="K557"/>
  <c r="J557"/>
  <c r="K556"/>
  <c r="J556"/>
  <c r="K555"/>
  <c r="J555"/>
  <c r="K554"/>
  <c r="J554"/>
  <c r="K553"/>
  <c r="J553"/>
  <c r="K552"/>
  <c r="J552"/>
  <c r="K551"/>
  <c r="J551"/>
  <c r="K550"/>
  <c r="J550"/>
  <c r="K549"/>
  <c r="J549"/>
  <c r="K548"/>
  <c r="J548"/>
  <c r="K547"/>
  <c r="J547"/>
  <c r="K546"/>
  <c r="J546"/>
  <c r="K545"/>
  <c r="J545"/>
  <c r="K544"/>
  <c r="J544"/>
  <c r="K543"/>
  <c r="J543"/>
  <c r="K542"/>
  <c r="J542"/>
  <c r="K541"/>
  <c r="J541"/>
  <c r="K540"/>
  <c r="J540"/>
  <c r="K539"/>
  <c r="J539"/>
  <c r="K538"/>
  <c r="J538"/>
  <c r="K537"/>
  <c r="J537"/>
  <c r="K536"/>
  <c r="J536"/>
  <c r="K535"/>
  <c r="J535"/>
  <c r="K534"/>
  <c r="J534"/>
  <c r="K533"/>
  <c r="J533"/>
  <c r="K532"/>
  <c r="J532"/>
  <c r="K531"/>
  <c r="J531"/>
  <c r="K530"/>
  <c r="J530"/>
  <c r="K529"/>
  <c r="J529"/>
  <c r="K528"/>
  <c r="J528"/>
  <c r="K527"/>
  <c r="J527"/>
  <c r="K526"/>
  <c r="J526"/>
  <c r="K525"/>
  <c r="J525"/>
  <c r="K524"/>
  <c r="J524"/>
  <c r="K523"/>
  <c r="J523"/>
  <c r="K522"/>
  <c r="J522"/>
  <c r="K521"/>
  <c r="J521"/>
  <c r="K520"/>
  <c r="J520"/>
  <c r="K519"/>
  <c r="J519"/>
  <c r="K518"/>
  <c r="J518"/>
  <c r="K517"/>
  <c r="J517"/>
  <c r="K516"/>
  <c r="J516"/>
  <c r="K515"/>
  <c r="J515"/>
  <c r="K514"/>
  <c r="J514"/>
  <c r="K513"/>
  <c r="J513"/>
  <c r="K512"/>
  <c r="J512"/>
  <c r="K511"/>
  <c r="J511"/>
  <c r="K510"/>
  <c r="J510"/>
  <c r="K509"/>
  <c r="J509"/>
  <c r="K508"/>
  <c r="J508"/>
  <c r="K507"/>
  <c r="J507"/>
  <c r="K506"/>
  <c r="J506"/>
  <c r="K505"/>
  <c r="J505"/>
  <c r="K504"/>
  <c r="J504"/>
  <c r="K503"/>
  <c r="J503"/>
  <c r="K502"/>
  <c r="J502"/>
  <c r="K501"/>
  <c r="J501"/>
  <c r="K500"/>
  <c r="J500"/>
  <c r="K499"/>
  <c r="J499"/>
  <c r="K498"/>
  <c r="J498"/>
  <c r="K497"/>
  <c r="J497"/>
  <c r="K496"/>
  <c r="J496"/>
  <c r="K495"/>
  <c r="J495"/>
  <c r="K494"/>
  <c r="J494"/>
  <c r="K493"/>
  <c r="J493"/>
  <c r="K492"/>
  <c r="J492"/>
  <c r="K491"/>
  <c r="J491"/>
  <c r="K490"/>
  <c r="J490"/>
  <c r="K489"/>
  <c r="J489"/>
  <c r="K488"/>
  <c r="J488"/>
  <c r="K487"/>
  <c r="J487"/>
  <c r="K486"/>
  <c r="J486"/>
  <c r="K485"/>
  <c r="J485"/>
  <c r="K484"/>
  <c r="J484"/>
  <c r="K483"/>
  <c r="J483"/>
  <c r="K482"/>
  <c r="J482"/>
  <c r="K481"/>
  <c r="J481"/>
  <c r="K480"/>
  <c r="J480"/>
  <c r="K479"/>
  <c r="J479"/>
  <c r="K478"/>
  <c r="J478"/>
  <c r="K477"/>
  <c r="J477"/>
  <c r="K476"/>
  <c r="J476"/>
  <c r="K475"/>
  <c r="J475"/>
  <c r="K474"/>
  <c r="J474"/>
  <c r="K473"/>
  <c r="J473"/>
  <c r="K472"/>
  <c r="J472"/>
  <c r="K471"/>
  <c r="J471"/>
  <c r="K470"/>
  <c r="J470"/>
  <c r="K469"/>
  <c r="J469"/>
  <c r="K468"/>
  <c r="J468"/>
  <c r="K467"/>
  <c r="J467"/>
  <c r="K466"/>
  <c r="J466"/>
  <c r="K465"/>
  <c r="J465"/>
  <c r="K464"/>
  <c r="J464"/>
  <c r="K463"/>
  <c r="J463"/>
  <c r="K462"/>
  <c r="J462"/>
  <c r="K461"/>
  <c r="J461"/>
  <c r="K460"/>
  <c r="J460"/>
  <c r="K459"/>
  <c r="J459"/>
  <c r="K458"/>
  <c r="J458"/>
  <c r="K457"/>
  <c r="J457"/>
  <c r="K456"/>
  <c r="J456"/>
  <c r="K455"/>
  <c r="J455"/>
  <c r="K454"/>
  <c r="J454"/>
  <c r="K453"/>
  <c r="J453"/>
  <c r="K452"/>
  <c r="J452"/>
  <c r="K451"/>
  <c r="J451"/>
  <c r="K450"/>
  <c r="J450"/>
  <c r="K449"/>
  <c r="J449"/>
  <c r="K448"/>
  <c r="J448"/>
  <c r="K447"/>
  <c r="J447"/>
  <c r="K446"/>
  <c r="J446"/>
  <c r="K445"/>
  <c r="J445"/>
  <c r="K444"/>
  <c r="J444"/>
  <c r="K443"/>
  <c r="J443"/>
  <c r="K442"/>
  <c r="J442"/>
  <c r="K441"/>
  <c r="J441"/>
  <c r="K440"/>
  <c r="J440"/>
  <c r="K439"/>
  <c r="J439"/>
  <c r="K438"/>
  <c r="J438"/>
  <c r="K437"/>
  <c r="J437"/>
  <c r="K436"/>
  <c r="J436"/>
  <c r="K435"/>
  <c r="J435"/>
  <c r="K434"/>
  <c r="J434"/>
  <c r="K433"/>
  <c r="J433"/>
  <c r="K432"/>
  <c r="J432"/>
  <c r="K431"/>
  <c r="J431"/>
  <c r="K430"/>
  <c r="J430"/>
  <c r="K429"/>
  <c r="J429"/>
  <c r="K428"/>
  <c r="J428"/>
  <c r="K427"/>
  <c r="J427"/>
  <c r="K426"/>
  <c r="J426"/>
  <c r="K425"/>
  <c r="J425"/>
  <c r="K424"/>
  <c r="J424"/>
  <c r="K423"/>
  <c r="J423"/>
  <c r="K422"/>
  <c r="J422"/>
  <c r="K421"/>
  <c r="J421"/>
  <c r="K420"/>
  <c r="J420"/>
  <c r="K419"/>
  <c r="J419"/>
  <c r="K418"/>
  <c r="J418"/>
  <c r="K417"/>
  <c r="J417"/>
  <c r="K416"/>
  <c r="J416"/>
  <c r="K415"/>
  <c r="J415"/>
  <c r="K414"/>
  <c r="J414"/>
  <c r="K413"/>
  <c r="J413"/>
  <c r="K412"/>
  <c r="J412"/>
  <c r="K411"/>
  <c r="J411"/>
  <c r="K410"/>
  <c r="J410"/>
  <c r="K409"/>
  <c r="J409"/>
  <c r="K408"/>
  <c r="J408"/>
  <c r="K407"/>
  <c r="J407"/>
  <c r="K406"/>
  <c r="J406"/>
  <c r="K405"/>
  <c r="J405"/>
  <c r="K404"/>
  <c r="J404"/>
  <c r="K403"/>
  <c r="J403"/>
  <c r="K402"/>
  <c r="J402"/>
  <c r="K401"/>
  <c r="J401"/>
  <c r="K400"/>
  <c r="J400"/>
  <c r="K399"/>
  <c r="J399"/>
  <c r="K396"/>
  <c r="J396"/>
  <c r="K395"/>
  <c r="J395"/>
  <c r="K394"/>
  <c r="J394"/>
  <c r="K393"/>
  <c r="J393"/>
  <c r="K392"/>
  <c r="J392"/>
  <c r="K391"/>
  <c r="J391"/>
  <c r="K390"/>
  <c r="J390"/>
  <c r="K389"/>
  <c r="J389"/>
  <c r="K388"/>
  <c r="J388"/>
  <c r="K387"/>
  <c r="J387"/>
  <c r="K386"/>
  <c r="J386"/>
  <c r="K385"/>
  <c r="J385"/>
  <c r="K384"/>
  <c r="J384"/>
  <c r="K383"/>
  <c r="J383"/>
  <c r="K382"/>
  <c r="J382"/>
  <c r="K381"/>
  <c r="J381"/>
  <c r="K380"/>
  <c r="J380"/>
  <c r="K379"/>
  <c r="J379"/>
  <c r="K378"/>
  <c r="J378"/>
  <c r="K377"/>
  <c r="J377"/>
  <c r="K376"/>
  <c r="J376"/>
  <c r="K375"/>
  <c r="J375"/>
  <c r="K374"/>
  <c r="J374"/>
  <c r="K373"/>
  <c r="J373"/>
  <c r="K372"/>
  <c r="J372"/>
  <c r="K371"/>
  <c r="J371"/>
  <c r="K370"/>
  <c r="J370"/>
  <c r="K369"/>
  <c r="J369"/>
  <c r="K368"/>
  <c r="J368"/>
  <c r="K367"/>
  <c r="J367"/>
  <c r="K366"/>
  <c r="J366"/>
  <c r="K365"/>
  <c r="J365"/>
  <c r="K364"/>
  <c r="J364"/>
  <c r="K363"/>
  <c r="J363"/>
  <c r="K362"/>
  <c r="J362"/>
  <c r="K361"/>
  <c r="J361"/>
  <c r="K360"/>
  <c r="J360"/>
  <c r="K359"/>
  <c r="J359"/>
  <c r="K358"/>
  <c r="J358"/>
  <c r="K357"/>
  <c r="J357"/>
  <c r="K356"/>
  <c r="J356"/>
  <c r="K355"/>
  <c r="J355"/>
  <c r="K354"/>
  <c r="J354"/>
  <c r="K353"/>
  <c r="J353"/>
  <c r="K352"/>
  <c r="J352"/>
  <c r="K351"/>
  <c r="J351"/>
  <c r="K350"/>
  <c r="J350"/>
  <c r="K349"/>
  <c r="J349"/>
  <c r="K348"/>
  <c r="J348"/>
  <c r="K347"/>
  <c r="J347"/>
  <c r="K346"/>
  <c r="J346"/>
  <c r="K345"/>
  <c r="J345"/>
  <c r="K344"/>
  <c r="J344"/>
  <c r="K343"/>
  <c r="J343"/>
  <c r="K342"/>
  <c r="J342"/>
  <c r="K341"/>
  <c r="J341"/>
  <c r="K340"/>
  <c r="J340"/>
  <c r="K339"/>
  <c r="J339"/>
  <c r="K338"/>
  <c r="J338"/>
  <c r="K337"/>
  <c r="J337"/>
  <c r="K336"/>
  <c r="J336"/>
  <c r="K335"/>
  <c r="J335"/>
  <c r="K334"/>
  <c r="J334"/>
  <c r="K333"/>
  <c r="J333"/>
  <c r="K332"/>
  <c r="J332"/>
  <c r="K329"/>
  <c r="J329"/>
  <c r="K328"/>
  <c r="J328"/>
  <c r="K327"/>
  <c r="J327"/>
  <c r="K326"/>
  <c r="J326"/>
  <c r="K325"/>
  <c r="J325"/>
  <c r="K324"/>
  <c r="J324"/>
  <c r="K323"/>
  <c r="J323"/>
  <c r="K322"/>
  <c r="J322"/>
  <c r="K321"/>
  <c r="J321"/>
  <c r="K320"/>
  <c r="J320"/>
  <c r="K319"/>
  <c r="J319"/>
  <c r="K318"/>
  <c r="J318"/>
  <c r="K317"/>
  <c r="J317"/>
  <c r="K316"/>
  <c r="J316"/>
  <c r="K315"/>
  <c r="J315"/>
  <c r="K314"/>
  <c r="J314"/>
  <c r="K313"/>
  <c r="J313"/>
  <c r="K312"/>
  <c r="J312"/>
  <c r="K311"/>
  <c r="J311"/>
  <c r="K310"/>
  <c r="J310"/>
  <c r="K309"/>
  <c r="J309"/>
  <c r="K308"/>
  <c r="J308"/>
  <c r="K307"/>
  <c r="J307"/>
  <c r="K306"/>
  <c r="J306"/>
  <c r="K305"/>
  <c r="J305"/>
  <c r="K304"/>
  <c r="J304"/>
  <c r="K303"/>
  <c r="J303"/>
  <c r="K302"/>
  <c r="J302"/>
  <c r="K301"/>
  <c r="J301"/>
  <c r="K300"/>
  <c r="J300"/>
  <c r="K299"/>
  <c r="J299"/>
  <c r="K298"/>
  <c r="J298"/>
  <c r="K297"/>
  <c r="J297"/>
  <c r="K296"/>
  <c r="J296"/>
  <c r="K295"/>
  <c r="J295"/>
  <c r="K294"/>
  <c r="J294"/>
  <c r="K293"/>
  <c r="J293"/>
  <c r="K292"/>
  <c r="J292"/>
  <c r="K291"/>
  <c r="J291"/>
  <c r="K290"/>
  <c r="J290"/>
  <c r="K289"/>
  <c r="J289"/>
  <c r="K288"/>
  <c r="J288"/>
  <c r="K287"/>
  <c r="J287"/>
  <c r="K286"/>
  <c r="J286"/>
  <c r="K285"/>
  <c r="J285"/>
  <c r="K284"/>
  <c r="J284"/>
  <c r="K283"/>
  <c r="J283"/>
  <c r="K282"/>
  <c r="J282"/>
  <c r="K281"/>
  <c r="J281"/>
  <c r="K280"/>
  <c r="J280"/>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K139"/>
  <c r="J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K49"/>
  <c r="J49"/>
  <c r="K48"/>
  <c r="J48"/>
  <c r="K47"/>
  <c r="J47"/>
  <c r="K46"/>
  <c r="J46"/>
  <c r="K45"/>
  <c r="J45"/>
  <c r="K44"/>
  <c r="J44"/>
  <c r="K43"/>
  <c r="J43"/>
  <c r="K42"/>
  <c r="J42"/>
  <c r="K41"/>
  <c r="J41"/>
  <c r="K40"/>
  <c r="J40"/>
  <c r="K39"/>
  <c r="J39"/>
  <c r="K38"/>
  <c r="J38"/>
  <c r="K37"/>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I4"/>
  <c r="H4"/>
  <c r="G4"/>
  <c r="F4"/>
  <c r="E4"/>
  <c r="D4"/>
  <c r="C4"/>
  <c r="B4"/>
  <c r="A4"/>
  <c r="A1"/>
  <c r="B2006" i="7"/>
  <c r="D5"/>
  <c r="C5"/>
  <c r="B5"/>
  <c r="A1"/>
  <c r="B24" i="6"/>
  <c r="G24"/>
  <c r="H24"/>
  <c r="B25"/>
  <c r="G25"/>
  <c r="H25"/>
  <c r="B26"/>
  <c r="G26"/>
  <c r="H26"/>
  <c r="B27"/>
  <c r="G27"/>
  <c r="H27"/>
  <c r="B29"/>
  <c r="G29"/>
  <c r="H29"/>
  <c r="B30"/>
  <c r="G30"/>
  <c r="H30"/>
  <c r="B31"/>
  <c r="G31"/>
  <c r="H31"/>
  <c r="B32"/>
  <c r="G32"/>
  <c r="H32"/>
  <c r="B34"/>
  <c r="G34"/>
  <c r="H34"/>
  <c r="B35"/>
  <c r="G35"/>
  <c r="H35"/>
  <c r="B36"/>
  <c r="G36"/>
  <c r="H36"/>
  <c r="B37"/>
  <c r="G37"/>
  <c r="H37"/>
  <c r="B39"/>
  <c r="G39"/>
  <c r="H39"/>
  <c r="B40"/>
  <c r="G40"/>
  <c r="H40"/>
  <c r="B41"/>
  <c r="G41"/>
  <c r="H41"/>
  <c r="B42"/>
  <c r="G42"/>
  <c r="H42"/>
  <c r="B44"/>
  <c r="G44"/>
  <c r="H44"/>
  <c r="B45"/>
  <c r="G45"/>
  <c r="H45"/>
  <c r="B46"/>
  <c r="G46"/>
  <c r="H46"/>
  <c r="B47"/>
  <c r="G47"/>
  <c r="H47"/>
  <c r="B49"/>
  <c r="G49"/>
  <c r="H49"/>
  <c r="B50"/>
  <c r="G50"/>
  <c r="H50"/>
  <c r="B51"/>
  <c r="G51"/>
  <c r="H51"/>
  <c r="B52"/>
  <c r="G52"/>
  <c r="H52"/>
  <c r="B54"/>
  <c r="G54"/>
  <c r="H54"/>
  <c r="B55"/>
  <c r="G55"/>
  <c r="H55"/>
  <c r="F56"/>
  <c r="H56"/>
  <c r="B57"/>
  <c r="G57"/>
  <c r="H57"/>
  <c r="B58"/>
  <c r="G58"/>
  <c r="H58"/>
  <c r="B59"/>
  <c r="G59"/>
  <c r="H59"/>
  <c r="B60"/>
  <c r="G60"/>
  <c r="H60"/>
  <c r="B62"/>
  <c r="G62"/>
  <c r="H62"/>
  <c r="B63"/>
  <c r="G63"/>
  <c r="H63"/>
  <c r="G64" a="1"/>
  <c r="G64"/>
  <c r="H64"/>
  <c r="C4" i="5"/>
  <c r="F69" i="6"/>
  <c r="D4" i="5"/>
  <c r="E4"/>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E2501"/>
  <c r="E2502"/>
  <c r="E2503"/>
  <c r="E2504"/>
  <c r="G69" i="6" a="1"/>
  <c r="G69"/>
  <c r="H69"/>
  <c r="AB5" i="5"/>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G65" i="6"/>
  <c r="H65"/>
  <c r="G66"/>
  <c r="H66"/>
  <c r="G67"/>
  <c r="H67"/>
  <c r="G68"/>
  <c r="H68"/>
  <c r="H70"/>
  <c r="I69"/>
  <c r="C69"/>
  <c r="L68"/>
  <c r="K68"/>
  <c r="J68"/>
  <c r="I68"/>
  <c r="F68"/>
  <c r="D68"/>
  <c r="C68"/>
  <c r="L67"/>
  <c r="K67"/>
  <c r="J67"/>
  <c r="I67"/>
  <c r="F67"/>
  <c r="D67"/>
  <c r="C67"/>
  <c r="L66"/>
  <c r="K66"/>
  <c r="J66"/>
  <c r="I66"/>
  <c r="F66"/>
  <c r="D66"/>
  <c r="C66"/>
  <c r="L65"/>
  <c r="K65"/>
  <c r="J65"/>
  <c r="I65"/>
  <c r="F65"/>
  <c r="D65"/>
  <c r="C65"/>
  <c r="J64"/>
  <c r="I64"/>
  <c r="F64"/>
  <c r="D64"/>
  <c r="C64"/>
  <c r="B64"/>
  <c r="J63"/>
  <c r="I63"/>
  <c r="F63"/>
  <c r="D63"/>
  <c r="C63"/>
  <c r="B89" i="4"/>
  <c r="A63" i="6"/>
  <c r="J62"/>
  <c r="I62"/>
  <c r="F62"/>
  <c r="D62"/>
  <c r="C62"/>
  <c r="B87" i="4"/>
  <c r="A62" i="6"/>
  <c r="J60"/>
  <c r="I60"/>
  <c r="F60"/>
  <c r="D60"/>
  <c r="C60"/>
  <c r="B85" i="4"/>
  <c r="A60" i="6"/>
  <c r="J59"/>
  <c r="I59"/>
  <c r="F59"/>
  <c r="D59"/>
  <c r="C59"/>
  <c r="B83" i="4"/>
  <c r="A59" i="6"/>
  <c r="J58"/>
  <c r="I58"/>
  <c r="F58"/>
  <c r="D58"/>
  <c r="C58"/>
  <c r="B81" i="4"/>
  <c r="A58" i="6"/>
  <c r="J57"/>
  <c r="I57"/>
  <c r="F57"/>
  <c r="D57"/>
  <c r="C57"/>
  <c r="B79" i="4"/>
  <c r="A57" i="6"/>
  <c r="J56"/>
  <c r="I56"/>
  <c r="G56"/>
  <c r="D56"/>
  <c r="C56"/>
  <c r="B56"/>
  <c r="J55"/>
  <c r="I55"/>
  <c r="F55"/>
  <c r="D55"/>
  <c r="C55"/>
  <c r="B77" i="4"/>
  <c r="A55" i="6"/>
  <c r="J54"/>
  <c r="I54"/>
  <c r="F54"/>
  <c r="D54"/>
  <c r="C54"/>
  <c r="B75" i="4"/>
  <c r="A54" i="6"/>
  <c r="B74" i="4"/>
  <c r="A53" i="6"/>
  <c r="J52"/>
  <c r="I52"/>
  <c r="F52"/>
  <c r="D52"/>
  <c r="C52"/>
  <c r="B41" i="4"/>
  <c r="B71"/>
  <c r="A52" i="6"/>
  <c r="J51"/>
  <c r="I51"/>
  <c r="F51"/>
  <c r="D51"/>
  <c r="C51"/>
  <c r="B40" i="4"/>
  <c r="B70"/>
  <c r="A51" i="6"/>
  <c r="J50"/>
  <c r="I50"/>
  <c r="F50"/>
  <c r="D50"/>
  <c r="C50"/>
  <c r="B39" i="4"/>
  <c r="B69"/>
  <c r="A50" i="6"/>
  <c r="J49"/>
  <c r="I49"/>
  <c r="F49"/>
  <c r="D49"/>
  <c r="C49"/>
  <c r="B38" i="4"/>
  <c r="B68"/>
  <c r="A49" i="6"/>
  <c r="B67" i="4"/>
  <c r="A48" i="6"/>
  <c r="J47"/>
  <c r="I47"/>
  <c r="F47"/>
  <c r="D47"/>
  <c r="C47"/>
  <c r="B65" i="4"/>
  <c r="A47" i="6"/>
  <c r="J46"/>
  <c r="I46"/>
  <c r="F46"/>
  <c r="D46"/>
  <c r="C46"/>
  <c r="B64" i="4"/>
  <c r="A46" i="6"/>
  <c r="J45"/>
  <c r="I45"/>
  <c r="F45"/>
  <c r="D45"/>
  <c r="C45"/>
  <c r="B63" i="4"/>
  <c r="A45" i="6"/>
  <c r="J44"/>
  <c r="I44"/>
  <c r="F44"/>
  <c r="D44"/>
  <c r="C44"/>
  <c r="B62" i="4"/>
  <c r="A44" i="6"/>
  <c r="B61" i="4"/>
  <c r="A43" i="6"/>
  <c r="J42"/>
  <c r="I42"/>
  <c r="F42"/>
  <c r="D42"/>
  <c r="C42"/>
  <c r="B59" i="4"/>
  <c r="A42" i="6"/>
  <c r="J41"/>
  <c r="I41"/>
  <c r="F41"/>
  <c r="D41"/>
  <c r="C41"/>
  <c r="B58" i="4"/>
  <c r="A41" i="6"/>
  <c r="J40"/>
  <c r="I40"/>
  <c r="F40"/>
  <c r="D40"/>
  <c r="C40"/>
  <c r="B57" i="4"/>
  <c r="A40" i="6"/>
  <c r="J39"/>
  <c r="I39"/>
  <c r="F39"/>
  <c r="D39"/>
  <c r="C39"/>
  <c r="B56" i="4"/>
  <c r="A39" i="6"/>
  <c r="B55" i="4"/>
  <c r="A38" i="6"/>
  <c r="J37"/>
  <c r="I37"/>
  <c r="F37"/>
  <c r="D37"/>
  <c r="C37"/>
  <c r="B53" i="4"/>
  <c r="A37" i="6"/>
  <c r="J36"/>
  <c r="I36"/>
  <c r="F36"/>
  <c r="D36"/>
  <c r="C36"/>
  <c r="B52" i="4"/>
  <c r="A36" i="6"/>
  <c r="J35"/>
  <c r="I35"/>
  <c r="F35"/>
  <c r="D35"/>
  <c r="C35"/>
  <c r="B51" i="4"/>
  <c r="A35" i="6"/>
  <c r="J34"/>
  <c r="I34"/>
  <c r="F34"/>
  <c r="D34"/>
  <c r="C34"/>
  <c r="B50" i="4"/>
  <c r="A34" i="6"/>
  <c r="B49" i="4"/>
  <c r="A33" i="6"/>
  <c r="J32"/>
  <c r="I32"/>
  <c r="F32"/>
  <c r="D32"/>
  <c r="C32"/>
  <c r="B47" i="4"/>
  <c r="A32" i="6"/>
  <c r="J31"/>
  <c r="I31"/>
  <c r="F31"/>
  <c r="D31"/>
  <c r="C31"/>
  <c r="B46" i="4"/>
  <c r="A31" i="6"/>
  <c r="J30"/>
  <c r="I30"/>
  <c r="F30"/>
  <c r="D30"/>
  <c r="C30"/>
  <c r="B45" i="4"/>
  <c r="A30" i="6"/>
  <c r="J29"/>
  <c r="I29"/>
  <c r="F29"/>
  <c r="D29"/>
  <c r="C29"/>
  <c r="B44" i="4"/>
  <c r="A29" i="6"/>
  <c r="B43" i="4"/>
  <c r="A28" i="6"/>
  <c r="J27"/>
  <c r="I27"/>
  <c r="F27"/>
  <c r="D27"/>
  <c r="C27"/>
  <c r="A27"/>
  <c r="J26"/>
  <c r="I26"/>
  <c r="F26"/>
  <c r="D26"/>
  <c r="C26"/>
  <c r="A26"/>
  <c r="J25"/>
  <c r="I25"/>
  <c r="F25"/>
  <c r="D25"/>
  <c r="C25"/>
  <c r="A25"/>
  <c r="J24"/>
  <c r="I24"/>
  <c r="F24"/>
  <c r="D24"/>
  <c r="C24"/>
  <c r="A24"/>
  <c r="B37" i="4"/>
  <c r="A23" i="6"/>
  <c r="J22"/>
  <c r="I22"/>
  <c r="H22"/>
  <c r="G22"/>
  <c r="F22"/>
  <c r="D22"/>
  <c r="C22"/>
  <c r="B22"/>
  <c r="B29" i="4"/>
  <c r="B35"/>
  <c r="A22" i="6"/>
  <c r="J21"/>
  <c r="I21"/>
  <c r="H21"/>
  <c r="G21"/>
  <c r="F21"/>
  <c r="D21"/>
  <c r="C21"/>
  <c r="B21"/>
  <c r="B28" i="4"/>
  <c r="B34"/>
  <c r="A21" i="6"/>
  <c r="J20"/>
  <c r="I20"/>
  <c r="H20"/>
  <c r="G20"/>
  <c r="F20"/>
  <c r="D20"/>
  <c r="C20"/>
  <c r="B20"/>
  <c r="B27" i="4"/>
  <c r="B33"/>
  <c r="A20" i="6"/>
  <c r="J19"/>
  <c r="I19"/>
  <c r="H19"/>
  <c r="G19"/>
  <c r="F19"/>
  <c r="D19"/>
  <c r="C19"/>
  <c r="B19"/>
  <c r="B26" i="4"/>
  <c r="B32"/>
  <c r="A19" i="6"/>
  <c r="B31" i="4"/>
  <c r="A18" i="6"/>
  <c r="J17"/>
  <c r="I17"/>
  <c r="H17"/>
  <c r="G17"/>
  <c r="D17"/>
  <c r="C17"/>
  <c r="B17"/>
  <c r="A17"/>
  <c r="J16"/>
  <c r="I16"/>
  <c r="H16"/>
  <c r="G16"/>
  <c r="D16"/>
  <c r="C16"/>
  <c r="B16"/>
  <c r="A16"/>
  <c r="J15"/>
  <c r="I15"/>
  <c r="H15"/>
  <c r="G15"/>
  <c r="D15"/>
  <c r="C15"/>
  <c r="B15"/>
  <c r="A15"/>
  <c r="J14"/>
  <c r="I14"/>
  <c r="H14"/>
  <c r="G14"/>
  <c r="D14"/>
  <c r="C14"/>
  <c r="B14"/>
  <c r="A14"/>
  <c r="H13"/>
  <c r="B25" i="4"/>
  <c r="A13" i="6"/>
  <c r="J12"/>
  <c r="I12"/>
  <c r="H12"/>
  <c r="G12"/>
  <c r="D12"/>
  <c r="C12"/>
  <c r="B12"/>
  <c r="B22" i="4"/>
  <c r="A12" i="6"/>
  <c r="J11"/>
  <c r="I11"/>
  <c r="H11"/>
  <c r="G11"/>
  <c r="D11"/>
  <c r="C11"/>
  <c r="B11"/>
  <c r="B20" i="4"/>
  <c r="A11" i="6"/>
  <c r="J10"/>
  <c r="I10"/>
  <c r="H10"/>
  <c r="G10"/>
  <c r="D10"/>
  <c r="C10"/>
  <c r="B10"/>
  <c r="B18" i="4"/>
  <c r="A10" i="6"/>
  <c r="J9"/>
  <c r="I9"/>
  <c r="H9"/>
  <c r="G9"/>
  <c r="D9"/>
  <c r="C9"/>
  <c r="B9"/>
  <c r="B17" i="4"/>
  <c r="A9" i="6"/>
  <c r="J8"/>
  <c r="I8"/>
  <c r="H8"/>
  <c r="G8"/>
  <c r="D8"/>
  <c r="C8"/>
  <c r="B8"/>
  <c r="B16" i="4"/>
  <c r="A8" i="6"/>
  <c r="J7"/>
  <c r="I7"/>
  <c r="H7"/>
  <c r="G7"/>
  <c r="D7"/>
  <c r="C7"/>
  <c r="B7"/>
  <c r="B15" i="4"/>
  <c r="A7" i="6"/>
  <c r="J6"/>
  <c r="I6"/>
  <c r="H6"/>
  <c r="G6"/>
  <c r="F6"/>
  <c r="D6"/>
  <c r="C6"/>
  <c r="B6"/>
  <c r="B10" i="4"/>
  <c r="A6" i="6"/>
  <c r="J5"/>
  <c r="I5"/>
  <c r="H5"/>
  <c r="G5"/>
  <c r="D5"/>
  <c r="C5"/>
  <c r="B5"/>
  <c r="B9" i="4"/>
  <c r="A5" i="6"/>
  <c r="J4"/>
  <c r="I4"/>
  <c r="H4"/>
  <c r="G4"/>
  <c r="D4"/>
  <c r="C4"/>
  <c r="B4"/>
  <c r="B8" i="4"/>
  <c r="A4" i="6"/>
  <c r="D3"/>
  <c r="C3"/>
  <c r="B3"/>
  <c r="A3"/>
  <c r="D2"/>
  <c r="C2"/>
  <c r="B2"/>
  <c r="D1"/>
  <c r="A1"/>
  <c r="AB2504" i="5"/>
  <c r="X2504"/>
  <c r="V2504"/>
  <c r="T2504"/>
  <c r="S2504"/>
  <c r="R2504"/>
  <c r="J2504"/>
  <c r="I2504"/>
  <c r="H2504"/>
  <c r="G2504"/>
  <c r="F2504"/>
  <c r="C2504"/>
  <c r="B2504"/>
  <c r="V2503"/>
  <c r="T2503"/>
  <c r="S2503"/>
  <c r="R2503"/>
  <c r="J2503"/>
  <c r="I2503"/>
  <c r="H2503"/>
  <c r="G2503"/>
  <c r="F2503"/>
  <c r="C2503"/>
  <c r="B2503"/>
  <c r="V2502"/>
  <c r="T2502"/>
  <c r="S2502"/>
  <c r="R2502"/>
  <c r="J2502"/>
  <c r="I2502"/>
  <c r="H2502"/>
  <c r="G2502"/>
  <c r="F2502"/>
  <c r="C2502"/>
  <c r="B2502"/>
  <c r="V2501"/>
  <c r="T2501"/>
  <c r="S2501"/>
  <c r="R2501"/>
  <c r="J2501"/>
  <c r="I2501"/>
  <c r="H2501"/>
  <c r="G2501"/>
  <c r="F2501"/>
  <c r="C2501"/>
  <c r="B2501"/>
  <c r="V2500"/>
  <c r="T2500"/>
  <c r="S2500"/>
  <c r="R2500"/>
  <c r="J2500"/>
  <c r="I2500"/>
  <c r="H2500"/>
  <c r="G2500"/>
  <c r="F2500"/>
  <c r="C2500"/>
  <c r="B2500"/>
  <c r="V2499"/>
  <c r="T2499"/>
  <c r="S2499"/>
  <c r="R2499"/>
  <c r="J2499"/>
  <c r="I2499"/>
  <c r="H2499"/>
  <c r="G2499"/>
  <c r="F2499"/>
  <c r="C2499"/>
  <c r="B2499"/>
  <c r="V2498"/>
  <c r="T2498"/>
  <c r="S2498"/>
  <c r="R2498"/>
  <c r="J2498"/>
  <c r="I2498"/>
  <c r="H2498"/>
  <c r="G2498"/>
  <c r="F2498"/>
  <c r="C2498"/>
  <c r="B2498"/>
  <c r="V2497"/>
  <c r="T2497"/>
  <c r="S2497"/>
  <c r="R2497"/>
  <c r="J2497"/>
  <c r="I2497"/>
  <c r="H2497"/>
  <c r="G2497"/>
  <c r="F2497"/>
  <c r="C2497"/>
  <c r="B2497"/>
  <c r="V2496"/>
  <c r="T2496"/>
  <c r="S2496"/>
  <c r="R2496"/>
  <c r="J2496"/>
  <c r="I2496"/>
  <c r="H2496"/>
  <c r="G2496"/>
  <c r="F2496"/>
  <c r="C2496"/>
  <c r="B2496"/>
  <c r="V2495"/>
  <c r="T2495"/>
  <c r="S2495"/>
  <c r="R2495"/>
  <c r="J2495"/>
  <c r="I2495"/>
  <c r="H2495"/>
  <c r="G2495"/>
  <c r="F2495"/>
  <c r="C2495"/>
  <c r="B2495"/>
  <c r="V2494"/>
  <c r="T2494"/>
  <c r="S2494"/>
  <c r="R2494"/>
  <c r="J2494"/>
  <c r="I2494"/>
  <c r="H2494"/>
  <c r="G2494"/>
  <c r="F2494"/>
  <c r="C2494"/>
  <c r="B2494"/>
  <c r="V2493"/>
  <c r="T2493"/>
  <c r="S2493"/>
  <c r="R2493"/>
  <c r="J2493"/>
  <c r="I2493"/>
  <c r="H2493"/>
  <c r="G2493"/>
  <c r="F2493"/>
  <c r="C2493"/>
  <c r="B2493"/>
  <c r="AB2492"/>
  <c r="X2492"/>
  <c r="V2492"/>
  <c r="T2492"/>
  <c r="S2492"/>
  <c r="R2492"/>
  <c r="J2492"/>
  <c r="I2492"/>
  <c r="H2492"/>
  <c r="G2492"/>
  <c r="F2492"/>
  <c r="C2492"/>
  <c r="B2492"/>
  <c r="AB2491"/>
  <c r="X2491"/>
  <c r="V2491"/>
  <c r="T2491"/>
  <c r="S2491"/>
  <c r="R2491"/>
  <c r="J2491"/>
  <c r="I2491"/>
  <c r="H2491"/>
  <c r="G2491"/>
  <c r="F2491"/>
  <c r="C2491"/>
  <c r="B2491"/>
  <c r="AB2490"/>
  <c r="X2490"/>
  <c r="V2490"/>
  <c r="T2490"/>
  <c r="S2490"/>
  <c r="R2490"/>
  <c r="J2490"/>
  <c r="I2490"/>
  <c r="H2490"/>
  <c r="G2490"/>
  <c r="F2490"/>
  <c r="C2490"/>
  <c r="B2490"/>
  <c r="AB2489"/>
  <c r="X2489"/>
  <c r="V2489"/>
  <c r="T2489"/>
  <c r="S2489"/>
  <c r="R2489"/>
  <c r="J2489"/>
  <c r="I2489"/>
  <c r="H2489"/>
  <c r="G2489"/>
  <c r="F2489"/>
  <c r="C2489"/>
  <c r="B2489"/>
  <c r="AB2488"/>
  <c r="X2488"/>
  <c r="V2488"/>
  <c r="T2488"/>
  <c r="S2488"/>
  <c r="R2488"/>
  <c r="J2488"/>
  <c r="I2488"/>
  <c r="H2488"/>
  <c r="G2488"/>
  <c r="F2488"/>
  <c r="C2488"/>
  <c r="B2488"/>
  <c r="AB2487"/>
  <c r="X2487"/>
  <c r="V2487"/>
  <c r="T2487"/>
  <c r="S2487"/>
  <c r="R2487"/>
  <c r="J2487"/>
  <c r="I2487"/>
  <c r="H2487"/>
  <c r="G2487"/>
  <c r="F2487"/>
  <c r="C2487"/>
  <c r="B2487"/>
  <c r="AB2486"/>
  <c r="X2486"/>
  <c r="V2486"/>
  <c r="T2486"/>
  <c r="S2486"/>
  <c r="R2486"/>
  <c r="J2486"/>
  <c r="I2486"/>
  <c r="H2486"/>
  <c r="G2486"/>
  <c r="F2486"/>
  <c r="C2486"/>
  <c r="B2486"/>
  <c r="AB2485"/>
  <c r="X2485"/>
  <c r="V2485"/>
  <c r="T2485"/>
  <c r="S2485"/>
  <c r="R2485"/>
  <c r="J2485"/>
  <c r="I2485"/>
  <c r="H2485"/>
  <c r="G2485"/>
  <c r="F2485"/>
  <c r="C2485"/>
  <c r="B2485"/>
  <c r="AB2484"/>
  <c r="X2484"/>
  <c r="V2484"/>
  <c r="T2484"/>
  <c r="S2484"/>
  <c r="R2484"/>
  <c r="J2484"/>
  <c r="I2484"/>
  <c r="H2484"/>
  <c r="G2484"/>
  <c r="F2484"/>
  <c r="C2484"/>
  <c r="B2484"/>
  <c r="AB2483"/>
  <c r="X2483"/>
  <c r="V2483"/>
  <c r="T2483"/>
  <c r="S2483"/>
  <c r="R2483"/>
  <c r="J2483"/>
  <c r="I2483"/>
  <c r="H2483"/>
  <c r="G2483"/>
  <c r="F2483"/>
  <c r="C2483"/>
  <c r="B2483"/>
  <c r="AB2482"/>
  <c r="X2482"/>
  <c r="V2482"/>
  <c r="T2482"/>
  <c r="S2482"/>
  <c r="R2482"/>
  <c r="J2482"/>
  <c r="I2482"/>
  <c r="H2482"/>
  <c r="G2482"/>
  <c r="F2482"/>
  <c r="C2482"/>
  <c r="B2482"/>
  <c r="AB2481"/>
  <c r="X2481"/>
  <c r="V2481"/>
  <c r="T2481"/>
  <c r="S2481"/>
  <c r="R2481"/>
  <c r="J2481"/>
  <c r="I2481"/>
  <c r="H2481"/>
  <c r="G2481"/>
  <c r="F2481"/>
  <c r="C2481"/>
  <c r="B2481"/>
  <c r="AB2480"/>
  <c r="X2480"/>
  <c r="V2480"/>
  <c r="T2480"/>
  <c r="S2480"/>
  <c r="R2480"/>
  <c r="J2480"/>
  <c r="I2480"/>
  <c r="H2480"/>
  <c r="G2480"/>
  <c r="F2480"/>
  <c r="C2480"/>
  <c r="B2480"/>
  <c r="AB2479"/>
  <c r="X2479"/>
  <c r="V2479"/>
  <c r="T2479"/>
  <c r="S2479"/>
  <c r="R2479"/>
  <c r="J2479"/>
  <c r="I2479"/>
  <c r="H2479"/>
  <c r="G2479"/>
  <c r="F2479"/>
  <c r="C2479"/>
  <c r="B2479"/>
  <c r="AB2478"/>
  <c r="X2478"/>
  <c r="V2478"/>
  <c r="T2478"/>
  <c r="S2478"/>
  <c r="R2478"/>
  <c r="J2478"/>
  <c r="I2478"/>
  <c r="H2478"/>
  <c r="G2478"/>
  <c r="F2478"/>
  <c r="C2478"/>
  <c r="B2478"/>
  <c r="AB2477"/>
  <c r="X2477"/>
  <c r="V2477"/>
  <c r="T2477"/>
  <c r="S2477"/>
  <c r="R2477"/>
  <c r="J2477"/>
  <c r="I2477"/>
  <c r="H2477"/>
  <c r="G2477"/>
  <c r="F2477"/>
  <c r="C2477"/>
  <c r="B2477"/>
  <c r="AB2476"/>
  <c r="X2476"/>
  <c r="V2476"/>
  <c r="T2476"/>
  <c r="S2476"/>
  <c r="R2476"/>
  <c r="J2476"/>
  <c r="I2476"/>
  <c r="H2476"/>
  <c r="G2476"/>
  <c r="F2476"/>
  <c r="C2476"/>
  <c r="B2476"/>
  <c r="AB2475"/>
  <c r="X2475"/>
  <c r="V2475"/>
  <c r="T2475"/>
  <c r="S2475"/>
  <c r="R2475"/>
  <c r="J2475"/>
  <c r="I2475"/>
  <c r="H2475"/>
  <c r="G2475"/>
  <c r="F2475"/>
  <c r="C2475"/>
  <c r="B2475"/>
  <c r="AB2474"/>
  <c r="X2474"/>
  <c r="V2474"/>
  <c r="T2474"/>
  <c r="S2474"/>
  <c r="R2474"/>
  <c r="J2474"/>
  <c r="I2474"/>
  <c r="H2474"/>
  <c r="G2474"/>
  <c r="F2474"/>
  <c r="C2474"/>
  <c r="B2474"/>
  <c r="AB2473"/>
  <c r="X2473"/>
  <c r="V2473"/>
  <c r="T2473"/>
  <c r="S2473"/>
  <c r="R2473"/>
  <c r="J2473"/>
  <c r="I2473"/>
  <c r="H2473"/>
  <c r="G2473"/>
  <c r="F2473"/>
  <c r="C2473"/>
  <c r="B2473"/>
  <c r="AB2472"/>
  <c r="X2472"/>
  <c r="V2472"/>
  <c r="T2472"/>
  <c r="S2472"/>
  <c r="R2472"/>
  <c r="J2472"/>
  <c r="I2472"/>
  <c r="H2472"/>
  <c r="G2472"/>
  <c r="F2472"/>
  <c r="C2472"/>
  <c r="B2472"/>
  <c r="AB2471"/>
  <c r="X2471"/>
  <c r="V2471"/>
  <c r="T2471"/>
  <c r="S2471"/>
  <c r="R2471"/>
  <c r="J2471"/>
  <c r="I2471"/>
  <c r="H2471"/>
  <c r="G2471"/>
  <c r="F2471"/>
  <c r="C2471"/>
  <c r="B2471"/>
  <c r="AB2470"/>
  <c r="X2470"/>
  <c r="V2470"/>
  <c r="T2470"/>
  <c r="S2470"/>
  <c r="R2470"/>
  <c r="J2470"/>
  <c r="I2470"/>
  <c r="H2470"/>
  <c r="G2470"/>
  <c r="F2470"/>
  <c r="C2470"/>
  <c r="B2470"/>
  <c r="AB2469"/>
  <c r="X2469"/>
  <c r="V2469"/>
  <c r="T2469"/>
  <c r="S2469"/>
  <c r="R2469"/>
  <c r="J2469"/>
  <c r="I2469"/>
  <c r="H2469"/>
  <c r="G2469"/>
  <c r="F2469"/>
  <c r="C2469"/>
  <c r="B2469"/>
  <c r="AB2468"/>
  <c r="X2468"/>
  <c r="V2468"/>
  <c r="T2468"/>
  <c r="S2468"/>
  <c r="R2468"/>
  <c r="J2468"/>
  <c r="I2468"/>
  <c r="H2468"/>
  <c r="G2468"/>
  <c r="F2468"/>
  <c r="C2468"/>
  <c r="B2468"/>
  <c r="AB2467"/>
  <c r="X2467"/>
  <c r="V2467"/>
  <c r="T2467"/>
  <c r="S2467"/>
  <c r="R2467"/>
  <c r="J2467"/>
  <c r="I2467"/>
  <c r="H2467"/>
  <c r="G2467"/>
  <c r="F2467"/>
  <c r="C2467"/>
  <c r="B2467"/>
  <c r="AB2466"/>
  <c r="X2466"/>
  <c r="V2466"/>
  <c r="T2466"/>
  <c r="S2466"/>
  <c r="R2466"/>
  <c r="J2466"/>
  <c r="I2466"/>
  <c r="H2466"/>
  <c r="G2466"/>
  <c r="F2466"/>
  <c r="C2466"/>
  <c r="B2466"/>
  <c r="AB2465"/>
  <c r="X2465"/>
  <c r="V2465"/>
  <c r="T2465"/>
  <c r="S2465"/>
  <c r="R2465"/>
  <c r="J2465"/>
  <c r="I2465"/>
  <c r="H2465"/>
  <c r="G2465"/>
  <c r="F2465"/>
  <c r="C2465"/>
  <c r="B2465"/>
  <c r="AB2464"/>
  <c r="X2464"/>
  <c r="V2464"/>
  <c r="T2464"/>
  <c r="S2464"/>
  <c r="R2464"/>
  <c r="J2464"/>
  <c r="I2464"/>
  <c r="H2464"/>
  <c r="G2464"/>
  <c r="F2464"/>
  <c r="C2464"/>
  <c r="B2464"/>
  <c r="AB2463"/>
  <c r="X2463"/>
  <c r="V2463"/>
  <c r="T2463"/>
  <c r="S2463"/>
  <c r="R2463"/>
  <c r="J2463"/>
  <c r="I2463"/>
  <c r="H2463"/>
  <c r="G2463"/>
  <c r="F2463"/>
  <c r="C2463"/>
  <c r="B2463"/>
  <c r="AB2462"/>
  <c r="X2462"/>
  <c r="V2462"/>
  <c r="T2462"/>
  <c r="S2462"/>
  <c r="R2462"/>
  <c r="J2462"/>
  <c r="I2462"/>
  <c r="H2462"/>
  <c r="G2462"/>
  <c r="F2462"/>
  <c r="C2462"/>
  <c r="B2462"/>
  <c r="AB2461"/>
  <c r="X2461"/>
  <c r="V2461"/>
  <c r="T2461"/>
  <c r="S2461"/>
  <c r="R2461"/>
  <c r="J2461"/>
  <c r="I2461"/>
  <c r="H2461"/>
  <c r="G2461"/>
  <c r="F2461"/>
  <c r="C2461"/>
  <c r="B2461"/>
  <c r="AB2460"/>
  <c r="X2460"/>
  <c r="V2460"/>
  <c r="T2460"/>
  <c r="S2460"/>
  <c r="R2460"/>
  <c r="J2460"/>
  <c r="I2460"/>
  <c r="H2460"/>
  <c r="G2460"/>
  <c r="F2460"/>
  <c r="C2460"/>
  <c r="B2460"/>
  <c r="AB2459"/>
  <c r="X2459"/>
  <c r="V2459"/>
  <c r="T2459"/>
  <c r="S2459"/>
  <c r="R2459"/>
  <c r="J2459"/>
  <c r="I2459"/>
  <c r="H2459"/>
  <c r="G2459"/>
  <c r="F2459"/>
  <c r="C2459"/>
  <c r="B2459"/>
  <c r="AB2458"/>
  <c r="X2458"/>
  <c r="V2458"/>
  <c r="T2458"/>
  <c r="S2458"/>
  <c r="R2458"/>
  <c r="J2458"/>
  <c r="I2458"/>
  <c r="H2458"/>
  <c r="G2458"/>
  <c r="F2458"/>
  <c r="C2458"/>
  <c r="B2458"/>
  <c r="AB2457"/>
  <c r="X2457"/>
  <c r="V2457"/>
  <c r="T2457"/>
  <c r="S2457"/>
  <c r="R2457"/>
  <c r="J2457"/>
  <c r="I2457"/>
  <c r="H2457"/>
  <c r="G2457"/>
  <c r="F2457"/>
  <c r="C2457"/>
  <c r="B2457"/>
  <c r="AB2456"/>
  <c r="X2456"/>
  <c r="V2456"/>
  <c r="T2456"/>
  <c r="S2456"/>
  <c r="R2456"/>
  <c r="J2456"/>
  <c r="I2456"/>
  <c r="H2456"/>
  <c r="G2456"/>
  <c r="F2456"/>
  <c r="C2456"/>
  <c r="B2456"/>
  <c r="AB2455"/>
  <c r="X2455"/>
  <c r="V2455"/>
  <c r="T2455"/>
  <c r="S2455"/>
  <c r="R2455"/>
  <c r="J2455"/>
  <c r="I2455"/>
  <c r="H2455"/>
  <c r="G2455"/>
  <c r="F2455"/>
  <c r="C2455"/>
  <c r="B2455"/>
  <c r="AB2454"/>
  <c r="X2454"/>
  <c r="V2454"/>
  <c r="T2454"/>
  <c r="S2454"/>
  <c r="R2454"/>
  <c r="J2454"/>
  <c r="I2454"/>
  <c r="H2454"/>
  <c r="G2454"/>
  <c r="F2454"/>
  <c r="C2454"/>
  <c r="B2454"/>
  <c r="AB2453"/>
  <c r="X2453"/>
  <c r="V2453"/>
  <c r="T2453"/>
  <c r="S2453"/>
  <c r="R2453"/>
  <c r="J2453"/>
  <c r="I2453"/>
  <c r="H2453"/>
  <c r="G2453"/>
  <c r="F2453"/>
  <c r="C2453"/>
  <c r="B2453"/>
  <c r="AB2452"/>
  <c r="X2452"/>
  <c r="V2452"/>
  <c r="T2452"/>
  <c r="S2452"/>
  <c r="R2452"/>
  <c r="J2452"/>
  <c r="I2452"/>
  <c r="H2452"/>
  <c r="G2452"/>
  <c r="F2452"/>
  <c r="C2452"/>
  <c r="B2452"/>
  <c r="AB2451"/>
  <c r="X2451"/>
  <c r="V2451"/>
  <c r="T2451"/>
  <c r="S2451"/>
  <c r="R2451"/>
  <c r="J2451"/>
  <c r="I2451"/>
  <c r="H2451"/>
  <c r="G2451"/>
  <c r="F2451"/>
  <c r="C2451"/>
  <c r="B2451"/>
  <c r="AB2450"/>
  <c r="X2450"/>
  <c r="V2450"/>
  <c r="T2450"/>
  <c r="S2450"/>
  <c r="R2450"/>
  <c r="J2450"/>
  <c r="I2450"/>
  <c r="H2450"/>
  <c r="G2450"/>
  <c r="F2450"/>
  <c r="C2450"/>
  <c r="B2450"/>
  <c r="AB2449"/>
  <c r="X2449"/>
  <c r="V2449"/>
  <c r="T2449"/>
  <c r="S2449"/>
  <c r="R2449"/>
  <c r="J2449"/>
  <c r="I2449"/>
  <c r="H2449"/>
  <c r="G2449"/>
  <c r="F2449"/>
  <c r="C2449"/>
  <c r="B2449"/>
  <c r="AB2448"/>
  <c r="X2448"/>
  <c r="V2448"/>
  <c r="T2448"/>
  <c r="S2448"/>
  <c r="R2448"/>
  <c r="J2448"/>
  <c r="I2448"/>
  <c r="H2448"/>
  <c r="G2448"/>
  <c r="F2448"/>
  <c r="C2448"/>
  <c r="B2448"/>
  <c r="AB2447"/>
  <c r="X2447"/>
  <c r="V2447"/>
  <c r="T2447"/>
  <c r="S2447"/>
  <c r="R2447"/>
  <c r="J2447"/>
  <c r="I2447"/>
  <c r="H2447"/>
  <c r="G2447"/>
  <c r="F2447"/>
  <c r="C2447"/>
  <c r="B2447"/>
  <c r="AB2446"/>
  <c r="X2446"/>
  <c r="V2446"/>
  <c r="T2446"/>
  <c r="S2446"/>
  <c r="R2446"/>
  <c r="J2446"/>
  <c r="I2446"/>
  <c r="H2446"/>
  <c r="G2446"/>
  <c r="F2446"/>
  <c r="C2446"/>
  <c r="B2446"/>
  <c r="AB2445"/>
  <c r="X2445"/>
  <c r="V2445"/>
  <c r="T2445"/>
  <c r="S2445"/>
  <c r="R2445"/>
  <c r="J2445"/>
  <c r="I2445"/>
  <c r="H2445"/>
  <c r="G2445"/>
  <c r="F2445"/>
  <c r="C2445"/>
  <c r="B2445"/>
  <c r="AB2444"/>
  <c r="X2444"/>
  <c r="V2444"/>
  <c r="T2444"/>
  <c r="S2444"/>
  <c r="R2444"/>
  <c r="J2444"/>
  <c r="I2444"/>
  <c r="H2444"/>
  <c r="G2444"/>
  <c r="F2444"/>
  <c r="C2444"/>
  <c r="B2444"/>
  <c r="AB2443"/>
  <c r="X2443"/>
  <c r="V2443"/>
  <c r="T2443"/>
  <c r="S2443"/>
  <c r="R2443"/>
  <c r="J2443"/>
  <c r="I2443"/>
  <c r="H2443"/>
  <c r="G2443"/>
  <c r="F2443"/>
  <c r="C2443"/>
  <c r="B2443"/>
  <c r="AB2442"/>
  <c r="X2442"/>
  <c r="V2442"/>
  <c r="T2442"/>
  <c r="S2442"/>
  <c r="R2442"/>
  <c r="J2442"/>
  <c r="I2442"/>
  <c r="H2442"/>
  <c r="G2442"/>
  <c r="F2442"/>
  <c r="C2442"/>
  <c r="B2442"/>
  <c r="AB2441"/>
  <c r="X2441"/>
  <c r="V2441"/>
  <c r="T2441"/>
  <c r="S2441"/>
  <c r="R2441"/>
  <c r="J2441"/>
  <c r="I2441"/>
  <c r="H2441"/>
  <c r="G2441"/>
  <c r="F2441"/>
  <c r="C2441"/>
  <c r="B2441"/>
  <c r="AB2440"/>
  <c r="X2440"/>
  <c r="V2440"/>
  <c r="T2440"/>
  <c r="S2440"/>
  <c r="R2440"/>
  <c r="J2440"/>
  <c r="I2440"/>
  <c r="H2440"/>
  <c r="G2440"/>
  <c r="F2440"/>
  <c r="C2440"/>
  <c r="B2440"/>
  <c r="AB2439"/>
  <c r="X2439"/>
  <c r="V2439"/>
  <c r="T2439"/>
  <c r="S2439"/>
  <c r="R2439"/>
  <c r="J2439"/>
  <c r="I2439"/>
  <c r="H2439"/>
  <c r="G2439"/>
  <c r="F2439"/>
  <c r="C2439"/>
  <c r="B2439"/>
  <c r="AB2438"/>
  <c r="X2438"/>
  <c r="V2438"/>
  <c r="T2438"/>
  <c r="S2438"/>
  <c r="R2438"/>
  <c r="J2438"/>
  <c r="I2438"/>
  <c r="H2438"/>
  <c r="G2438"/>
  <c r="F2438"/>
  <c r="C2438"/>
  <c r="B2438"/>
  <c r="AB2437"/>
  <c r="X2437"/>
  <c r="V2437"/>
  <c r="T2437"/>
  <c r="S2437"/>
  <c r="R2437"/>
  <c r="J2437"/>
  <c r="I2437"/>
  <c r="H2437"/>
  <c r="G2437"/>
  <c r="F2437"/>
  <c r="C2437"/>
  <c r="B2437"/>
  <c r="AB2436"/>
  <c r="X2436"/>
  <c r="V2436"/>
  <c r="T2436"/>
  <c r="S2436"/>
  <c r="R2436"/>
  <c r="J2436"/>
  <c r="I2436"/>
  <c r="H2436"/>
  <c r="G2436"/>
  <c r="F2436"/>
  <c r="C2436"/>
  <c r="B2436"/>
  <c r="AB2435"/>
  <c r="X2435"/>
  <c r="V2435"/>
  <c r="T2435"/>
  <c r="S2435"/>
  <c r="R2435"/>
  <c r="J2435"/>
  <c r="I2435"/>
  <c r="H2435"/>
  <c r="G2435"/>
  <c r="F2435"/>
  <c r="C2435"/>
  <c r="B2435"/>
  <c r="AB2434"/>
  <c r="X2434"/>
  <c r="V2434"/>
  <c r="T2434"/>
  <c r="S2434"/>
  <c r="R2434"/>
  <c r="J2434"/>
  <c r="I2434"/>
  <c r="H2434"/>
  <c r="G2434"/>
  <c r="F2434"/>
  <c r="C2434"/>
  <c r="B2434"/>
  <c r="AB2433"/>
  <c r="X2433"/>
  <c r="V2433"/>
  <c r="T2433"/>
  <c r="S2433"/>
  <c r="R2433"/>
  <c r="J2433"/>
  <c r="I2433"/>
  <c r="H2433"/>
  <c r="G2433"/>
  <c r="F2433"/>
  <c r="C2433"/>
  <c r="B2433"/>
  <c r="AB2432"/>
  <c r="X2432"/>
  <c r="V2432"/>
  <c r="T2432"/>
  <c r="S2432"/>
  <c r="R2432"/>
  <c r="J2432"/>
  <c r="I2432"/>
  <c r="H2432"/>
  <c r="G2432"/>
  <c r="F2432"/>
  <c r="C2432"/>
  <c r="B2432"/>
  <c r="AB2431"/>
  <c r="X2431"/>
  <c r="V2431"/>
  <c r="T2431"/>
  <c r="S2431"/>
  <c r="R2431"/>
  <c r="J2431"/>
  <c r="I2431"/>
  <c r="H2431"/>
  <c r="G2431"/>
  <c r="F2431"/>
  <c r="C2431"/>
  <c r="B2431"/>
  <c r="AB2430"/>
  <c r="X2430"/>
  <c r="V2430"/>
  <c r="T2430"/>
  <c r="S2430"/>
  <c r="R2430"/>
  <c r="J2430"/>
  <c r="I2430"/>
  <c r="H2430"/>
  <c r="G2430"/>
  <c r="F2430"/>
  <c r="C2430"/>
  <c r="B2430"/>
  <c r="AB2429"/>
  <c r="X2429"/>
  <c r="V2429"/>
  <c r="T2429"/>
  <c r="S2429"/>
  <c r="R2429"/>
  <c r="J2429"/>
  <c r="I2429"/>
  <c r="H2429"/>
  <c r="G2429"/>
  <c r="F2429"/>
  <c r="C2429"/>
  <c r="B2429"/>
  <c r="AB2428"/>
  <c r="X2428"/>
  <c r="V2428"/>
  <c r="T2428"/>
  <c r="S2428"/>
  <c r="R2428"/>
  <c r="J2428"/>
  <c r="I2428"/>
  <c r="H2428"/>
  <c r="G2428"/>
  <c r="F2428"/>
  <c r="C2428"/>
  <c r="B2428"/>
  <c r="AB2427"/>
  <c r="X2427"/>
  <c r="V2427"/>
  <c r="T2427"/>
  <c r="S2427"/>
  <c r="R2427"/>
  <c r="J2427"/>
  <c r="I2427"/>
  <c r="H2427"/>
  <c r="G2427"/>
  <c r="F2427"/>
  <c r="C2427"/>
  <c r="B2427"/>
  <c r="AB2426"/>
  <c r="X2426"/>
  <c r="V2426"/>
  <c r="T2426"/>
  <c r="S2426"/>
  <c r="R2426"/>
  <c r="J2426"/>
  <c r="I2426"/>
  <c r="H2426"/>
  <c r="G2426"/>
  <c r="F2426"/>
  <c r="C2426"/>
  <c r="B2426"/>
  <c r="AB2425"/>
  <c r="X2425"/>
  <c r="V2425"/>
  <c r="T2425"/>
  <c r="S2425"/>
  <c r="R2425"/>
  <c r="J2425"/>
  <c r="I2425"/>
  <c r="H2425"/>
  <c r="G2425"/>
  <c r="F2425"/>
  <c r="C2425"/>
  <c r="B2425"/>
  <c r="AB2424"/>
  <c r="X2424"/>
  <c r="V2424"/>
  <c r="T2424"/>
  <c r="S2424"/>
  <c r="R2424"/>
  <c r="J2424"/>
  <c r="I2424"/>
  <c r="H2424"/>
  <c r="G2424"/>
  <c r="F2424"/>
  <c r="C2424"/>
  <c r="B2424"/>
  <c r="AB2423"/>
  <c r="X2423"/>
  <c r="V2423"/>
  <c r="T2423"/>
  <c r="S2423"/>
  <c r="R2423"/>
  <c r="J2423"/>
  <c r="I2423"/>
  <c r="H2423"/>
  <c r="G2423"/>
  <c r="F2423"/>
  <c r="C2423"/>
  <c r="B2423"/>
  <c r="AB2422"/>
  <c r="X2422"/>
  <c r="V2422"/>
  <c r="T2422"/>
  <c r="S2422"/>
  <c r="R2422"/>
  <c r="J2422"/>
  <c r="I2422"/>
  <c r="H2422"/>
  <c r="G2422"/>
  <c r="F2422"/>
  <c r="C2422"/>
  <c r="B2422"/>
  <c r="AB2421"/>
  <c r="X2421"/>
  <c r="V2421"/>
  <c r="T2421"/>
  <c r="S2421"/>
  <c r="R2421"/>
  <c r="J2421"/>
  <c r="I2421"/>
  <c r="H2421"/>
  <c r="G2421"/>
  <c r="F2421"/>
  <c r="C2421"/>
  <c r="B2421"/>
  <c r="AB2420"/>
  <c r="X2420"/>
  <c r="V2420"/>
  <c r="T2420"/>
  <c r="S2420"/>
  <c r="R2420"/>
  <c r="J2420"/>
  <c r="I2420"/>
  <c r="H2420"/>
  <c r="G2420"/>
  <c r="F2420"/>
  <c r="C2420"/>
  <c r="B2420"/>
  <c r="AB2419"/>
  <c r="X2419"/>
  <c r="V2419"/>
  <c r="T2419"/>
  <c r="S2419"/>
  <c r="R2419"/>
  <c r="J2419"/>
  <c r="I2419"/>
  <c r="H2419"/>
  <c r="G2419"/>
  <c r="F2419"/>
  <c r="C2419"/>
  <c r="B2419"/>
  <c r="AB2418"/>
  <c r="X2418"/>
  <c r="V2418"/>
  <c r="T2418"/>
  <c r="S2418"/>
  <c r="R2418"/>
  <c r="J2418"/>
  <c r="I2418"/>
  <c r="H2418"/>
  <c r="G2418"/>
  <c r="F2418"/>
  <c r="C2418"/>
  <c r="B2418"/>
  <c r="AB2417"/>
  <c r="X2417"/>
  <c r="V2417"/>
  <c r="T2417"/>
  <c r="S2417"/>
  <c r="R2417"/>
  <c r="J2417"/>
  <c r="I2417"/>
  <c r="H2417"/>
  <c r="G2417"/>
  <c r="F2417"/>
  <c r="C2417"/>
  <c r="B2417"/>
  <c r="AB2416"/>
  <c r="X2416"/>
  <c r="V2416"/>
  <c r="T2416"/>
  <c r="S2416"/>
  <c r="R2416"/>
  <c r="J2416"/>
  <c r="I2416"/>
  <c r="H2416"/>
  <c r="G2416"/>
  <c r="F2416"/>
  <c r="C2416"/>
  <c r="B2416"/>
  <c r="AB2415"/>
  <c r="X2415"/>
  <c r="V2415"/>
  <c r="T2415"/>
  <c r="S2415"/>
  <c r="R2415"/>
  <c r="J2415"/>
  <c r="I2415"/>
  <c r="H2415"/>
  <c r="G2415"/>
  <c r="F2415"/>
  <c r="C2415"/>
  <c r="B2415"/>
  <c r="AB2414"/>
  <c r="X2414"/>
  <c r="V2414"/>
  <c r="T2414"/>
  <c r="S2414"/>
  <c r="R2414"/>
  <c r="J2414"/>
  <c r="I2414"/>
  <c r="H2414"/>
  <c r="G2414"/>
  <c r="F2414"/>
  <c r="C2414"/>
  <c r="B2414"/>
  <c r="AB2413"/>
  <c r="X2413"/>
  <c r="V2413"/>
  <c r="T2413"/>
  <c r="S2413"/>
  <c r="R2413"/>
  <c r="J2413"/>
  <c r="I2413"/>
  <c r="H2413"/>
  <c r="G2413"/>
  <c r="F2413"/>
  <c r="C2413"/>
  <c r="B2413"/>
  <c r="AB2412"/>
  <c r="X2412"/>
  <c r="V2412"/>
  <c r="T2412"/>
  <c r="S2412"/>
  <c r="R2412"/>
  <c r="J2412"/>
  <c r="I2412"/>
  <c r="H2412"/>
  <c r="G2412"/>
  <c r="F2412"/>
  <c r="C2412"/>
  <c r="B2412"/>
  <c r="AB2411"/>
  <c r="X2411"/>
  <c r="V2411"/>
  <c r="T2411"/>
  <c r="S2411"/>
  <c r="R2411"/>
  <c r="J2411"/>
  <c r="I2411"/>
  <c r="H2411"/>
  <c r="G2411"/>
  <c r="F2411"/>
  <c r="C2411"/>
  <c r="B2411"/>
  <c r="AB2410"/>
  <c r="X2410"/>
  <c r="V2410"/>
  <c r="T2410"/>
  <c r="S2410"/>
  <c r="R2410"/>
  <c r="J2410"/>
  <c r="I2410"/>
  <c r="H2410"/>
  <c r="G2410"/>
  <c r="F2410"/>
  <c r="C2410"/>
  <c r="B2410"/>
  <c r="AB2409"/>
  <c r="X2409"/>
  <c r="V2409"/>
  <c r="T2409"/>
  <c r="S2409"/>
  <c r="R2409"/>
  <c r="J2409"/>
  <c r="I2409"/>
  <c r="H2409"/>
  <c r="G2409"/>
  <c r="F2409"/>
  <c r="C2409"/>
  <c r="B2409"/>
  <c r="AB2408"/>
  <c r="X2408"/>
  <c r="V2408"/>
  <c r="T2408"/>
  <c r="S2408"/>
  <c r="R2408"/>
  <c r="J2408"/>
  <c r="I2408"/>
  <c r="H2408"/>
  <c r="G2408"/>
  <c r="F2408"/>
  <c r="C2408"/>
  <c r="B2408"/>
  <c r="AB2407"/>
  <c r="X2407"/>
  <c r="V2407"/>
  <c r="T2407"/>
  <c r="S2407"/>
  <c r="R2407"/>
  <c r="J2407"/>
  <c r="I2407"/>
  <c r="H2407"/>
  <c r="G2407"/>
  <c r="F2407"/>
  <c r="C2407"/>
  <c r="B2407"/>
  <c r="AB2406"/>
  <c r="X2406"/>
  <c r="V2406"/>
  <c r="T2406"/>
  <c r="S2406"/>
  <c r="R2406"/>
  <c r="J2406"/>
  <c r="I2406"/>
  <c r="H2406"/>
  <c r="G2406"/>
  <c r="F2406"/>
  <c r="C2406"/>
  <c r="B2406"/>
  <c r="AB2405"/>
  <c r="X2405"/>
  <c r="V2405"/>
  <c r="T2405"/>
  <c r="S2405"/>
  <c r="R2405"/>
  <c r="J2405"/>
  <c r="I2405"/>
  <c r="H2405"/>
  <c r="G2405"/>
  <c r="F2405"/>
  <c r="C2405"/>
  <c r="B2405"/>
  <c r="AB2404"/>
  <c r="X2404"/>
  <c r="V2404"/>
  <c r="T2404"/>
  <c r="S2404"/>
  <c r="R2404"/>
  <c r="J2404"/>
  <c r="I2404"/>
  <c r="H2404"/>
  <c r="G2404"/>
  <c r="F2404"/>
  <c r="C2404"/>
  <c r="B2404"/>
  <c r="AB2403"/>
  <c r="X2403"/>
  <c r="V2403"/>
  <c r="T2403"/>
  <c r="S2403"/>
  <c r="R2403"/>
  <c r="J2403"/>
  <c r="I2403"/>
  <c r="H2403"/>
  <c r="G2403"/>
  <c r="F2403"/>
  <c r="C2403"/>
  <c r="B2403"/>
  <c r="AB2402"/>
  <c r="X2402"/>
  <c r="V2402"/>
  <c r="T2402"/>
  <c r="S2402"/>
  <c r="R2402"/>
  <c r="J2402"/>
  <c r="I2402"/>
  <c r="H2402"/>
  <c r="G2402"/>
  <c r="F2402"/>
  <c r="C2402"/>
  <c r="B2402"/>
  <c r="AB2401"/>
  <c r="X2401"/>
  <c r="V2401"/>
  <c r="T2401"/>
  <c r="S2401"/>
  <c r="R2401"/>
  <c r="J2401"/>
  <c r="I2401"/>
  <c r="H2401"/>
  <c r="G2401"/>
  <c r="F2401"/>
  <c r="C2401"/>
  <c r="B2401"/>
  <c r="AB2400"/>
  <c r="X2400"/>
  <c r="V2400"/>
  <c r="T2400"/>
  <c r="S2400"/>
  <c r="R2400"/>
  <c r="J2400"/>
  <c r="I2400"/>
  <c r="H2400"/>
  <c r="G2400"/>
  <c r="F2400"/>
  <c r="C2400"/>
  <c r="B2400"/>
  <c r="AB2399"/>
  <c r="X2399"/>
  <c r="V2399"/>
  <c r="T2399"/>
  <c r="S2399"/>
  <c r="R2399"/>
  <c r="J2399"/>
  <c r="I2399"/>
  <c r="H2399"/>
  <c r="G2399"/>
  <c r="F2399"/>
  <c r="C2399"/>
  <c r="B2399"/>
  <c r="AB2398"/>
  <c r="X2398"/>
  <c r="V2398"/>
  <c r="T2398"/>
  <c r="S2398"/>
  <c r="R2398"/>
  <c r="J2398"/>
  <c r="I2398"/>
  <c r="H2398"/>
  <c r="G2398"/>
  <c r="F2398"/>
  <c r="C2398"/>
  <c r="B2398"/>
  <c r="AB2397"/>
  <c r="X2397"/>
  <c r="V2397"/>
  <c r="T2397"/>
  <c r="S2397"/>
  <c r="R2397"/>
  <c r="J2397"/>
  <c r="I2397"/>
  <c r="H2397"/>
  <c r="G2397"/>
  <c r="F2397"/>
  <c r="C2397"/>
  <c r="B2397"/>
  <c r="AB2396"/>
  <c r="X2396"/>
  <c r="V2396"/>
  <c r="T2396"/>
  <c r="S2396"/>
  <c r="R2396"/>
  <c r="J2396"/>
  <c r="I2396"/>
  <c r="H2396"/>
  <c r="G2396"/>
  <c r="F2396"/>
  <c r="C2396"/>
  <c r="B2396"/>
  <c r="AB2395"/>
  <c r="X2395"/>
  <c r="V2395"/>
  <c r="T2395"/>
  <c r="S2395"/>
  <c r="R2395"/>
  <c r="J2395"/>
  <c r="I2395"/>
  <c r="H2395"/>
  <c r="G2395"/>
  <c r="F2395"/>
  <c r="C2395"/>
  <c r="B2395"/>
  <c r="AB2394"/>
  <c r="X2394"/>
  <c r="V2394"/>
  <c r="T2394"/>
  <c r="S2394"/>
  <c r="R2394"/>
  <c r="J2394"/>
  <c r="I2394"/>
  <c r="H2394"/>
  <c r="G2394"/>
  <c r="F2394"/>
  <c r="C2394"/>
  <c r="B2394"/>
  <c r="AB2393"/>
  <c r="X2393"/>
  <c r="V2393"/>
  <c r="T2393"/>
  <c r="S2393"/>
  <c r="R2393"/>
  <c r="J2393"/>
  <c r="I2393"/>
  <c r="H2393"/>
  <c r="G2393"/>
  <c r="F2393"/>
  <c r="C2393"/>
  <c r="B2393"/>
  <c r="AB2392"/>
  <c r="X2392"/>
  <c r="V2392"/>
  <c r="T2392"/>
  <c r="S2392"/>
  <c r="R2392"/>
  <c r="J2392"/>
  <c r="I2392"/>
  <c r="H2392"/>
  <c r="G2392"/>
  <c r="F2392"/>
  <c r="C2392"/>
  <c r="B2392"/>
  <c r="AB2391"/>
  <c r="X2391"/>
  <c r="V2391"/>
  <c r="T2391"/>
  <c r="S2391"/>
  <c r="R2391"/>
  <c r="J2391"/>
  <c r="I2391"/>
  <c r="H2391"/>
  <c r="G2391"/>
  <c r="F2391"/>
  <c r="C2391"/>
  <c r="B2391"/>
  <c r="AB2390"/>
  <c r="X2390"/>
  <c r="V2390"/>
  <c r="T2390"/>
  <c r="S2390"/>
  <c r="R2390"/>
  <c r="J2390"/>
  <c r="I2390"/>
  <c r="H2390"/>
  <c r="G2390"/>
  <c r="F2390"/>
  <c r="C2390"/>
  <c r="B2390"/>
  <c r="AB2389"/>
  <c r="X2389"/>
  <c r="V2389"/>
  <c r="T2389"/>
  <c r="S2389"/>
  <c r="R2389"/>
  <c r="J2389"/>
  <c r="I2389"/>
  <c r="H2389"/>
  <c r="G2389"/>
  <c r="F2389"/>
  <c r="C2389"/>
  <c r="B2389"/>
  <c r="AB2388"/>
  <c r="X2388"/>
  <c r="V2388"/>
  <c r="T2388"/>
  <c r="S2388"/>
  <c r="R2388"/>
  <c r="J2388"/>
  <c r="I2388"/>
  <c r="H2388"/>
  <c r="G2388"/>
  <c r="F2388"/>
  <c r="C2388"/>
  <c r="B2388"/>
  <c r="AB2387"/>
  <c r="X2387"/>
  <c r="V2387"/>
  <c r="T2387"/>
  <c r="S2387"/>
  <c r="R2387"/>
  <c r="J2387"/>
  <c r="I2387"/>
  <c r="H2387"/>
  <c r="G2387"/>
  <c r="F2387"/>
  <c r="C2387"/>
  <c r="B2387"/>
  <c r="AB2386"/>
  <c r="X2386"/>
  <c r="V2386"/>
  <c r="T2386"/>
  <c r="S2386"/>
  <c r="R2386"/>
  <c r="J2386"/>
  <c r="I2386"/>
  <c r="H2386"/>
  <c r="G2386"/>
  <c r="F2386"/>
  <c r="C2386"/>
  <c r="B2386"/>
  <c r="AB2385"/>
  <c r="X2385"/>
  <c r="V2385"/>
  <c r="T2385"/>
  <c r="S2385"/>
  <c r="R2385"/>
  <c r="J2385"/>
  <c r="I2385"/>
  <c r="H2385"/>
  <c r="G2385"/>
  <c r="F2385"/>
  <c r="C2385"/>
  <c r="B2385"/>
  <c r="AB2384"/>
  <c r="X2384"/>
  <c r="V2384"/>
  <c r="T2384"/>
  <c r="S2384"/>
  <c r="R2384"/>
  <c r="J2384"/>
  <c r="I2384"/>
  <c r="H2384"/>
  <c r="G2384"/>
  <c r="F2384"/>
  <c r="C2384"/>
  <c r="B2384"/>
  <c r="AB2383"/>
  <c r="X2383"/>
  <c r="V2383"/>
  <c r="T2383"/>
  <c r="S2383"/>
  <c r="R2383"/>
  <c r="J2383"/>
  <c r="I2383"/>
  <c r="H2383"/>
  <c r="G2383"/>
  <c r="F2383"/>
  <c r="C2383"/>
  <c r="B2383"/>
  <c r="AB2382"/>
  <c r="X2382"/>
  <c r="V2382"/>
  <c r="T2382"/>
  <c r="S2382"/>
  <c r="R2382"/>
  <c r="J2382"/>
  <c r="I2382"/>
  <c r="H2382"/>
  <c r="G2382"/>
  <c r="F2382"/>
  <c r="C2382"/>
  <c r="B2382"/>
  <c r="AB2381"/>
  <c r="X2381"/>
  <c r="V2381"/>
  <c r="T2381"/>
  <c r="S2381"/>
  <c r="R2381"/>
  <c r="J2381"/>
  <c r="I2381"/>
  <c r="H2381"/>
  <c r="G2381"/>
  <c r="F2381"/>
  <c r="C2381"/>
  <c r="B2381"/>
  <c r="AB2380"/>
  <c r="X2380"/>
  <c r="V2380"/>
  <c r="T2380"/>
  <c r="S2380"/>
  <c r="R2380"/>
  <c r="J2380"/>
  <c r="I2380"/>
  <c r="H2380"/>
  <c r="G2380"/>
  <c r="F2380"/>
  <c r="C2380"/>
  <c r="B2380"/>
  <c r="AB2379"/>
  <c r="X2379"/>
  <c r="V2379"/>
  <c r="T2379"/>
  <c r="S2379"/>
  <c r="R2379"/>
  <c r="J2379"/>
  <c r="I2379"/>
  <c r="H2379"/>
  <c r="G2379"/>
  <c r="F2379"/>
  <c r="C2379"/>
  <c r="B2379"/>
  <c r="AB2378"/>
  <c r="X2378"/>
  <c r="V2378"/>
  <c r="T2378"/>
  <c r="S2378"/>
  <c r="R2378"/>
  <c r="J2378"/>
  <c r="I2378"/>
  <c r="H2378"/>
  <c r="G2378"/>
  <c r="F2378"/>
  <c r="C2378"/>
  <c r="B2378"/>
  <c r="AB2377"/>
  <c r="X2377"/>
  <c r="V2377"/>
  <c r="T2377"/>
  <c r="S2377"/>
  <c r="R2377"/>
  <c r="J2377"/>
  <c r="I2377"/>
  <c r="H2377"/>
  <c r="G2377"/>
  <c r="F2377"/>
  <c r="C2377"/>
  <c r="B2377"/>
  <c r="AB2376"/>
  <c r="X2376"/>
  <c r="V2376"/>
  <c r="T2376"/>
  <c r="S2376"/>
  <c r="R2376"/>
  <c r="J2376"/>
  <c r="I2376"/>
  <c r="H2376"/>
  <c r="G2376"/>
  <c r="F2376"/>
  <c r="C2376"/>
  <c r="B2376"/>
  <c r="AB2375"/>
  <c r="X2375"/>
  <c r="V2375"/>
  <c r="T2375"/>
  <c r="S2375"/>
  <c r="R2375"/>
  <c r="J2375"/>
  <c r="I2375"/>
  <c r="H2375"/>
  <c r="G2375"/>
  <c r="F2375"/>
  <c r="C2375"/>
  <c r="B2375"/>
  <c r="AB2374"/>
  <c r="X2374"/>
  <c r="V2374"/>
  <c r="T2374"/>
  <c r="S2374"/>
  <c r="R2374"/>
  <c r="J2374"/>
  <c r="I2374"/>
  <c r="H2374"/>
  <c r="G2374"/>
  <c r="F2374"/>
  <c r="C2374"/>
  <c r="B2374"/>
  <c r="AB2373"/>
  <c r="X2373"/>
  <c r="V2373"/>
  <c r="T2373"/>
  <c r="S2373"/>
  <c r="R2373"/>
  <c r="J2373"/>
  <c r="I2373"/>
  <c r="H2373"/>
  <c r="G2373"/>
  <c r="F2373"/>
  <c r="C2373"/>
  <c r="B2373"/>
  <c r="AB2372"/>
  <c r="X2372"/>
  <c r="V2372"/>
  <c r="T2372"/>
  <c r="S2372"/>
  <c r="R2372"/>
  <c r="J2372"/>
  <c r="I2372"/>
  <c r="H2372"/>
  <c r="G2372"/>
  <c r="F2372"/>
  <c r="C2372"/>
  <c r="B2372"/>
  <c r="AB2371"/>
  <c r="X2371"/>
  <c r="V2371"/>
  <c r="T2371"/>
  <c r="S2371"/>
  <c r="R2371"/>
  <c r="J2371"/>
  <c r="I2371"/>
  <c r="H2371"/>
  <c r="G2371"/>
  <c r="F2371"/>
  <c r="C2371"/>
  <c r="B2371"/>
  <c r="AB2370"/>
  <c r="X2370"/>
  <c r="V2370"/>
  <c r="T2370"/>
  <c r="S2370"/>
  <c r="R2370"/>
  <c r="J2370"/>
  <c r="I2370"/>
  <c r="H2370"/>
  <c r="G2370"/>
  <c r="F2370"/>
  <c r="C2370"/>
  <c r="B2370"/>
  <c r="AB2369"/>
  <c r="X2369"/>
  <c r="V2369"/>
  <c r="T2369"/>
  <c r="S2369"/>
  <c r="R2369"/>
  <c r="J2369"/>
  <c r="I2369"/>
  <c r="H2369"/>
  <c r="G2369"/>
  <c r="F2369"/>
  <c r="C2369"/>
  <c r="B2369"/>
  <c r="AB2368"/>
  <c r="X2368"/>
  <c r="V2368"/>
  <c r="T2368"/>
  <c r="S2368"/>
  <c r="R2368"/>
  <c r="J2368"/>
  <c r="I2368"/>
  <c r="H2368"/>
  <c r="G2368"/>
  <c r="F2368"/>
  <c r="C2368"/>
  <c r="B2368"/>
  <c r="AB2367"/>
  <c r="X2367"/>
  <c r="V2367"/>
  <c r="T2367"/>
  <c r="S2367"/>
  <c r="R2367"/>
  <c r="J2367"/>
  <c r="I2367"/>
  <c r="H2367"/>
  <c r="G2367"/>
  <c r="F2367"/>
  <c r="C2367"/>
  <c r="B2367"/>
  <c r="AB2366"/>
  <c r="X2366"/>
  <c r="V2366"/>
  <c r="T2366"/>
  <c r="S2366"/>
  <c r="R2366"/>
  <c r="J2366"/>
  <c r="I2366"/>
  <c r="H2366"/>
  <c r="G2366"/>
  <c r="F2366"/>
  <c r="C2366"/>
  <c r="B2366"/>
  <c r="AB2365"/>
  <c r="X2365"/>
  <c r="V2365"/>
  <c r="T2365"/>
  <c r="S2365"/>
  <c r="R2365"/>
  <c r="J2365"/>
  <c r="I2365"/>
  <c r="H2365"/>
  <c r="G2365"/>
  <c r="F2365"/>
  <c r="C2365"/>
  <c r="B2365"/>
  <c r="AB2364"/>
  <c r="X2364"/>
  <c r="V2364"/>
  <c r="T2364"/>
  <c r="S2364"/>
  <c r="R2364"/>
  <c r="J2364"/>
  <c r="I2364"/>
  <c r="H2364"/>
  <c r="G2364"/>
  <c r="F2364"/>
  <c r="C2364"/>
  <c r="B2364"/>
  <c r="AB2363"/>
  <c r="X2363"/>
  <c r="V2363"/>
  <c r="T2363"/>
  <c r="S2363"/>
  <c r="R2363"/>
  <c r="J2363"/>
  <c r="I2363"/>
  <c r="H2363"/>
  <c r="G2363"/>
  <c r="F2363"/>
  <c r="C2363"/>
  <c r="B2363"/>
  <c r="AB2362"/>
  <c r="X2362"/>
  <c r="V2362"/>
  <c r="T2362"/>
  <c r="S2362"/>
  <c r="R2362"/>
  <c r="J2362"/>
  <c r="I2362"/>
  <c r="H2362"/>
  <c r="G2362"/>
  <c r="F2362"/>
  <c r="C2362"/>
  <c r="B2362"/>
  <c r="AB2361"/>
  <c r="X2361"/>
  <c r="V2361"/>
  <c r="T2361"/>
  <c r="S2361"/>
  <c r="R2361"/>
  <c r="J2361"/>
  <c r="I2361"/>
  <c r="H2361"/>
  <c r="G2361"/>
  <c r="F2361"/>
  <c r="C2361"/>
  <c r="B2361"/>
  <c r="AB2360"/>
  <c r="X2360"/>
  <c r="V2360"/>
  <c r="T2360"/>
  <c r="S2360"/>
  <c r="R2360"/>
  <c r="J2360"/>
  <c r="I2360"/>
  <c r="H2360"/>
  <c r="G2360"/>
  <c r="F2360"/>
  <c r="C2360"/>
  <c r="B2360"/>
  <c r="AB2359"/>
  <c r="X2359"/>
  <c r="V2359"/>
  <c r="T2359"/>
  <c r="S2359"/>
  <c r="R2359"/>
  <c r="J2359"/>
  <c r="I2359"/>
  <c r="H2359"/>
  <c r="G2359"/>
  <c r="F2359"/>
  <c r="C2359"/>
  <c r="B2359"/>
  <c r="AB2358"/>
  <c r="X2358"/>
  <c r="V2358"/>
  <c r="T2358"/>
  <c r="S2358"/>
  <c r="R2358"/>
  <c r="J2358"/>
  <c r="I2358"/>
  <c r="H2358"/>
  <c r="G2358"/>
  <c r="F2358"/>
  <c r="C2358"/>
  <c r="B2358"/>
  <c r="AB2357"/>
  <c r="X2357"/>
  <c r="V2357"/>
  <c r="T2357"/>
  <c r="S2357"/>
  <c r="R2357"/>
  <c r="J2357"/>
  <c r="I2357"/>
  <c r="H2357"/>
  <c r="G2357"/>
  <c r="F2357"/>
  <c r="C2357"/>
  <c r="B2357"/>
  <c r="AB2356"/>
  <c r="X2356"/>
  <c r="V2356"/>
  <c r="T2356"/>
  <c r="S2356"/>
  <c r="R2356"/>
  <c r="J2356"/>
  <c r="I2356"/>
  <c r="H2356"/>
  <c r="G2356"/>
  <c r="F2356"/>
  <c r="C2356"/>
  <c r="B2356"/>
  <c r="AB2355"/>
  <c r="X2355"/>
  <c r="V2355"/>
  <c r="T2355"/>
  <c r="S2355"/>
  <c r="R2355"/>
  <c r="J2355"/>
  <c r="I2355"/>
  <c r="H2355"/>
  <c r="G2355"/>
  <c r="F2355"/>
  <c r="C2355"/>
  <c r="B2355"/>
  <c r="AB2354"/>
  <c r="X2354"/>
  <c r="V2354"/>
  <c r="T2354"/>
  <c r="S2354"/>
  <c r="R2354"/>
  <c r="J2354"/>
  <c r="I2354"/>
  <c r="H2354"/>
  <c r="G2354"/>
  <c r="F2354"/>
  <c r="C2354"/>
  <c r="B2354"/>
  <c r="AB2353"/>
  <c r="X2353"/>
  <c r="V2353"/>
  <c r="T2353"/>
  <c r="S2353"/>
  <c r="R2353"/>
  <c r="J2353"/>
  <c r="I2353"/>
  <c r="H2353"/>
  <c r="G2353"/>
  <c r="F2353"/>
  <c r="C2353"/>
  <c r="B2353"/>
  <c r="AB2352"/>
  <c r="X2352"/>
  <c r="V2352"/>
  <c r="T2352"/>
  <c r="S2352"/>
  <c r="R2352"/>
  <c r="J2352"/>
  <c r="I2352"/>
  <c r="H2352"/>
  <c r="G2352"/>
  <c r="F2352"/>
  <c r="C2352"/>
  <c r="B2352"/>
  <c r="AB2351"/>
  <c r="X2351"/>
  <c r="V2351"/>
  <c r="T2351"/>
  <c r="S2351"/>
  <c r="R2351"/>
  <c r="J2351"/>
  <c r="I2351"/>
  <c r="H2351"/>
  <c r="G2351"/>
  <c r="F2351"/>
  <c r="C2351"/>
  <c r="B2351"/>
  <c r="AB2350"/>
  <c r="X2350"/>
  <c r="V2350"/>
  <c r="T2350"/>
  <c r="S2350"/>
  <c r="R2350"/>
  <c r="J2350"/>
  <c r="I2350"/>
  <c r="H2350"/>
  <c r="G2350"/>
  <c r="F2350"/>
  <c r="C2350"/>
  <c r="B2350"/>
  <c r="AB2349"/>
  <c r="X2349"/>
  <c r="V2349"/>
  <c r="T2349"/>
  <c r="S2349"/>
  <c r="R2349"/>
  <c r="J2349"/>
  <c r="I2349"/>
  <c r="H2349"/>
  <c r="G2349"/>
  <c r="F2349"/>
  <c r="C2349"/>
  <c r="B2349"/>
  <c r="AB2348"/>
  <c r="X2348"/>
  <c r="V2348"/>
  <c r="T2348"/>
  <c r="S2348"/>
  <c r="R2348"/>
  <c r="J2348"/>
  <c r="I2348"/>
  <c r="H2348"/>
  <c r="G2348"/>
  <c r="F2348"/>
  <c r="C2348"/>
  <c r="B2348"/>
  <c r="AB2347"/>
  <c r="X2347"/>
  <c r="V2347"/>
  <c r="T2347"/>
  <c r="S2347"/>
  <c r="R2347"/>
  <c r="J2347"/>
  <c r="I2347"/>
  <c r="H2347"/>
  <c r="G2347"/>
  <c r="F2347"/>
  <c r="C2347"/>
  <c r="B2347"/>
  <c r="AB2346"/>
  <c r="X2346"/>
  <c r="V2346"/>
  <c r="T2346"/>
  <c r="S2346"/>
  <c r="R2346"/>
  <c r="J2346"/>
  <c r="I2346"/>
  <c r="H2346"/>
  <c r="G2346"/>
  <c r="F2346"/>
  <c r="C2346"/>
  <c r="B2346"/>
  <c r="AB2345"/>
  <c r="X2345"/>
  <c r="V2345"/>
  <c r="T2345"/>
  <c r="S2345"/>
  <c r="R2345"/>
  <c r="J2345"/>
  <c r="I2345"/>
  <c r="H2345"/>
  <c r="G2345"/>
  <c r="F2345"/>
  <c r="C2345"/>
  <c r="B2345"/>
  <c r="AB2344"/>
  <c r="X2344"/>
  <c r="V2344"/>
  <c r="T2344"/>
  <c r="S2344"/>
  <c r="R2344"/>
  <c r="J2344"/>
  <c r="I2344"/>
  <c r="H2344"/>
  <c r="G2344"/>
  <c r="F2344"/>
  <c r="C2344"/>
  <c r="B2344"/>
  <c r="AB2343"/>
  <c r="X2343"/>
  <c r="V2343"/>
  <c r="T2343"/>
  <c r="S2343"/>
  <c r="R2343"/>
  <c r="J2343"/>
  <c r="I2343"/>
  <c r="H2343"/>
  <c r="G2343"/>
  <c r="F2343"/>
  <c r="C2343"/>
  <c r="B2343"/>
  <c r="AB2342"/>
  <c r="X2342"/>
  <c r="V2342"/>
  <c r="T2342"/>
  <c r="S2342"/>
  <c r="R2342"/>
  <c r="J2342"/>
  <c r="I2342"/>
  <c r="H2342"/>
  <c r="G2342"/>
  <c r="F2342"/>
  <c r="C2342"/>
  <c r="B2342"/>
  <c r="AB2341"/>
  <c r="X2341"/>
  <c r="V2341"/>
  <c r="T2341"/>
  <c r="S2341"/>
  <c r="R2341"/>
  <c r="J2341"/>
  <c r="I2341"/>
  <c r="H2341"/>
  <c r="G2341"/>
  <c r="F2341"/>
  <c r="C2341"/>
  <c r="B2341"/>
  <c r="AB2340"/>
  <c r="X2340"/>
  <c r="V2340"/>
  <c r="T2340"/>
  <c r="S2340"/>
  <c r="R2340"/>
  <c r="J2340"/>
  <c r="I2340"/>
  <c r="H2340"/>
  <c r="G2340"/>
  <c r="F2340"/>
  <c r="C2340"/>
  <c r="B2340"/>
  <c r="AB2339"/>
  <c r="X2339"/>
  <c r="V2339"/>
  <c r="T2339"/>
  <c r="S2339"/>
  <c r="R2339"/>
  <c r="J2339"/>
  <c r="I2339"/>
  <c r="H2339"/>
  <c r="G2339"/>
  <c r="F2339"/>
  <c r="C2339"/>
  <c r="B2339"/>
  <c r="AB2338"/>
  <c r="X2338"/>
  <c r="V2338"/>
  <c r="T2338"/>
  <c r="S2338"/>
  <c r="R2338"/>
  <c r="J2338"/>
  <c r="I2338"/>
  <c r="H2338"/>
  <c r="G2338"/>
  <c r="F2338"/>
  <c r="C2338"/>
  <c r="B2338"/>
  <c r="AB2337"/>
  <c r="X2337"/>
  <c r="V2337"/>
  <c r="T2337"/>
  <c r="S2337"/>
  <c r="R2337"/>
  <c r="J2337"/>
  <c r="I2337"/>
  <c r="H2337"/>
  <c r="G2337"/>
  <c r="F2337"/>
  <c r="C2337"/>
  <c r="B2337"/>
  <c r="AB2336"/>
  <c r="X2336"/>
  <c r="V2336"/>
  <c r="T2336"/>
  <c r="S2336"/>
  <c r="R2336"/>
  <c r="J2336"/>
  <c r="I2336"/>
  <c r="H2336"/>
  <c r="G2336"/>
  <c r="F2336"/>
  <c r="C2336"/>
  <c r="B2336"/>
  <c r="AB2335"/>
  <c r="X2335"/>
  <c r="V2335"/>
  <c r="T2335"/>
  <c r="S2335"/>
  <c r="R2335"/>
  <c r="J2335"/>
  <c r="I2335"/>
  <c r="H2335"/>
  <c r="G2335"/>
  <c r="F2335"/>
  <c r="C2335"/>
  <c r="B2335"/>
  <c r="AB2334"/>
  <c r="X2334"/>
  <c r="V2334"/>
  <c r="T2334"/>
  <c r="S2334"/>
  <c r="R2334"/>
  <c r="J2334"/>
  <c r="I2334"/>
  <c r="H2334"/>
  <c r="G2334"/>
  <c r="F2334"/>
  <c r="C2334"/>
  <c r="B2334"/>
  <c r="AB2333"/>
  <c r="X2333"/>
  <c r="V2333"/>
  <c r="T2333"/>
  <c r="S2333"/>
  <c r="R2333"/>
  <c r="J2333"/>
  <c r="I2333"/>
  <c r="H2333"/>
  <c r="G2333"/>
  <c r="F2333"/>
  <c r="C2333"/>
  <c r="B2333"/>
  <c r="AB2332"/>
  <c r="X2332"/>
  <c r="V2332"/>
  <c r="T2332"/>
  <c r="S2332"/>
  <c r="R2332"/>
  <c r="J2332"/>
  <c r="I2332"/>
  <c r="H2332"/>
  <c r="G2332"/>
  <c r="F2332"/>
  <c r="C2332"/>
  <c r="B2332"/>
  <c r="AB2331"/>
  <c r="X2331"/>
  <c r="V2331"/>
  <c r="T2331"/>
  <c r="S2331"/>
  <c r="R2331"/>
  <c r="J2331"/>
  <c r="I2331"/>
  <c r="H2331"/>
  <c r="G2331"/>
  <c r="F2331"/>
  <c r="C2331"/>
  <c r="B2331"/>
  <c r="AB2330"/>
  <c r="X2330"/>
  <c r="V2330"/>
  <c r="T2330"/>
  <c r="S2330"/>
  <c r="R2330"/>
  <c r="J2330"/>
  <c r="I2330"/>
  <c r="H2330"/>
  <c r="G2330"/>
  <c r="F2330"/>
  <c r="C2330"/>
  <c r="B2330"/>
  <c r="AB2329"/>
  <c r="X2329"/>
  <c r="V2329"/>
  <c r="T2329"/>
  <c r="S2329"/>
  <c r="R2329"/>
  <c r="J2329"/>
  <c r="I2329"/>
  <c r="H2329"/>
  <c r="G2329"/>
  <c r="F2329"/>
  <c r="C2329"/>
  <c r="B2329"/>
  <c r="AB2328"/>
  <c r="X2328"/>
  <c r="V2328"/>
  <c r="T2328"/>
  <c r="S2328"/>
  <c r="R2328"/>
  <c r="J2328"/>
  <c r="I2328"/>
  <c r="H2328"/>
  <c r="G2328"/>
  <c r="F2328"/>
  <c r="C2328"/>
  <c r="B2328"/>
  <c r="AB2327"/>
  <c r="X2327"/>
  <c r="V2327"/>
  <c r="T2327"/>
  <c r="S2327"/>
  <c r="R2327"/>
  <c r="J2327"/>
  <c r="I2327"/>
  <c r="H2327"/>
  <c r="G2327"/>
  <c r="F2327"/>
  <c r="C2327"/>
  <c r="B2327"/>
  <c r="AB2326"/>
  <c r="X2326"/>
  <c r="V2326"/>
  <c r="T2326"/>
  <c r="S2326"/>
  <c r="R2326"/>
  <c r="J2326"/>
  <c r="I2326"/>
  <c r="H2326"/>
  <c r="G2326"/>
  <c r="F2326"/>
  <c r="C2326"/>
  <c r="B2326"/>
  <c r="AB2325"/>
  <c r="X2325"/>
  <c r="V2325"/>
  <c r="T2325"/>
  <c r="S2325"/>
  <c r="R2325"/>
  <c r="J2325"/>
  <c r="I2325"/>
  <c r="H2325"/>
  <c r="G2325"/>
  <c r="F2325"/>
  <c r="C2325"/>
  <c r="B2325"/>
  <c r="AB2324"/>
  <c r="X2324"/>
  <c r="V2324"/>
  <c r="T2324"/>
  <c r="S2324"/>
  <c r="R2324"/>
  <c r="J2324"/>
  <c r="I2324"/>
  <c r="H2324"/>
  <c r="G2324"/>
  <c r="F2324"/>
  <c r="C2324"/>
  <c r="B2324"/>
  <c r="AB2323"/>
  <c r="X2323"/>
  <c r="V2323"/>
  <c r="T2323"/>
  <c r="S2323"/>
  <c r="R2323"/>
  <c r="J2323"/>
  <c r="I2323"/>
  <c r="H2323"/>
  <c r="G2323"/>
  <c r="F2323"/>
  <c r="C2323"/>
  <c r="B2323"/>
  <c r="AB2322"/>
  <c r="X2322"/>
  <c r="V2322"/>
  <c r="T2322"/>
  <c r="S2322"/>
  <c r="R2322"/>
  <c r="J2322"/>
  <c r="I2322"/>
  <c r="H2322"/>
  <c r="G2322"/>
  <c r="F2322"/>
  <c r="C2322"/>
  <c r="B2322"/>
  <c r="AB2321"/>
  <c r="X2321"/>
  <c r="V2321"/>
  <c r="T2321"/>
  <c r="S2321"/>
  <c r="R2321"/>
  <c r="J2321"/>
  <c r="I2321"/>
  <c r="H2321"/>
  <c r="G2321"/>
  <c r="F2321"/>
  <c r="C2321"/>
  <c r="B2321"/>
  <c r="AB2320"/>
  <c r="X2320"/>
  <c r="V2320"/>
  <c r="T2320"/>
  <c r="S2320"/>
  <c r="R2320"/>
  <c r="J2320"/>
  <c r="I2320"/>
  <c r="H2320"/>
  <c r="G2320"/>
  <c r="F2320"/>
  <c r="C2320"/>
  <c r="B2320"/>
  <c r="AB2319"/>
  <c r="X2319"/>
  <c r="V2319"/>
  <c r="T2319"/>
  <c r="S2319"/>
  <c r="R2319"/>
  <c r="J2319"/>
  <c r="I2319"/>
  <c r="H2319"/>
  <c r="G2319"/>
  <c r="F2319"/>
  <c r="C2319"/>
  <c r="B2319"/>
  <c r="AB2318"/>
  <c r="X2318"/>
  <c r="V2318"/>
  <c r="T2318"/>
  <c r="S2318"/>
  <c r="R2318"/>
  <c r="J2318"/>
  <c r="I2318"/>
  <c r="H2318"/>
  <c r="G2318"/>
  <c r="F2318"/>
  <c r="C2318"/>
  <c r="B2318"/>
  <c r="AB2317"/>
  <c r="X2317"/>
  <c r="V2317"/>
  <c r="T2317"/>
  <c r="S2317"/>
  <c r="R2317"/>
  <c r="J2317"/>
  <c r="I2317"/>
  <c r="H2317"/>
  <c r="G2317"/>
  <c r="F2317"/>
  <c r="C2317"/>
  <c r="B2317"/>
  <c r="AB2316"/>
  <c r="X2316"/>
  <c r="V2316"/>
  <c r="T2316"/>
  <c r="S2316"/>
  <c r="R2316"/>
  <c r="J2316"/>
  <c r="I2316"/>
  <c r="H2316"/>
  <c r="G2316"/>
  <c r="F2316"/>
  <c r="C2316"/>
  <c r="B2316"/>
  <c r="AB2315"/>
  <c r="X2315"/>
  <c r="V2315"/>
  <c r="T2315"/>
  <c r="S2315"/>
  <c r="R2315"/>
  <c r="J2315"/>
  <c r="I2315"/>
  <c r="H2315"/>
  <c r="G2315"/>
  <c r="F2315"/>
  <c r="C2315"/>
  <c r="B2315"/>
  <c r="AB2314"/>
  <c r="X2314"/>
  <c r="V2314"/>
  <c r="T2314"/>
  <c r="S2314"/>
  <c r="R2314"/>
  <c r="J2314"/>
  <c r="I2314"/>
  <c r="H2314"/>
  <c r="G2314"/>
  <c r="F2314"/>
  <c r="C2314"/>
  <c r="B2314"/>
  <c r="AB2313"/>
  <c r="X2313"/>
  <c r="V2313"/>
  <c r="T2313"/>
  <c r="S2313"/>
  <c r="R2313"/>
  <c r="J2313"/>
  <c r="I2313"/>
  <c r="H2313"/>
  <c r="G2313"/>
  <c r="F2313"/>
  <c r="C2313"/>
  <c r="B2313"/>
  <c r="AB2312"/>
  <c r="X2312"/>
  <c r="V2312"/>
  <c r="T2312"/>
  <c r="S2312"/>
  <c r="R2312"/>
  <c r="J2312"/>
  <c r="I2312"/>
  <c r="H2312"/>
  <c r="G2312"/>
  <c r="F2312"/>
  <c r="C2312"/>
  <c r="B2312"/>
  <c r="AB2311"/>
  <c r="X2311"/>
  <c r="V2311"/>
  <c r="T2311"/>
  <c r="S2311"/>
  <c r="R2311"/>
  <c r="J2311"/>
  <c r="I2311"/>
  <c r="H2311"/>
  <c r="G2311"/>
  <c r="F2311"/>
  <c r="C2311"/>
  <c r="B2311"/>
  <c r="AB2310"/>
  <c r="X2310"/>
  <c r="V2310"/>
  <c r="T2310"/>
  <c r="S2310"/>
  <c r="R2310"/>
  <c r="J2310"/>
  <c r="I2310"/>
  <c r="H2310"/>
  <c r="G2310"/>
  <c r="F2310"/>
  <c r="C2310"/>
  <c r="B2310"/>
  <c r="AB2309"/>
  <c r="X2309"/>
  <c r="V2309"/>
  <c r="T2309"/>
  <c r="S2309"/>
  <c r="R2309"/>
  <c r="J2309"/>
  <c r="I2309"/>
  <c r="H2309"/>
  <c r="G2309"/>
  <c r="F2309"/>
  <c r="C2309"/>
  <c r="B2309"/>
  <c r="AB2308"/>
  <c r="X2308"/>
  <c r="V2308"/>
  <c r="T2308"/>
  <c r="S2308"/>
  <c r="R2308"/>
  <c r="J2308"/>
  <c r="I2308"/>
  <c r="H2308"/>
  <c r="G2308"/>
  <c r="F2308"/>
  <c r="C2308"/>
  <c r="B2308"/>
  <c r="AB2307"/>
  <c r="X2307"/>
  <c r="V2307"/>
  <c r="T2307"/>
  <c r="S2307"/>
  <c r="R2307"/>
  <c r="J2307"/>
  <c r="I2307"/>
  <c r="H2307"/>
  <c r="G2307"/>
  <c r="F2307"/>
  <c r="C2307"/>
  <c r="B2307"/>
  <c r="AB2306"/>
  <c r="X2306"/>
  <c r="V2306"/>
  <c r="T2306"/>
  <c r="S2306"/>
  <c r="R2306"/>
  <c r="J2306"/>
  <c r="I2306"/>
  <c r="H2306"/>
  <c r="G2306"/>
  <c r="F2306"/>
  <c r="C2306"/>
  <c r="B2306"/>
  <c r="AB2305"/>
  <c r="X2305"/>
  <c r="V2305"/>
  <c r="T2305"/>
  <c r="S2305"/>
  <c r="R2305"/>
  <c r="J2305"/>
  <c r="I2305"/>
  <c r="H2305"/>
  <c r="G2305"/>
  <c r="F2305"/>
  <c r="C2305"/>
  <c r="B2305"/>
  <c r="AB2304"/>
  <c r="X2304"/>
  <c r="V2304"/>
  <c r="T2304"/>
  <c r="S2304"/>
  <c r="R2304"/>
  <c r="J2304"/>
  <c r="I2304"/>
  <c r="H2304"/>
  <c r="G2304"/>
  <c r="F2304"/>
  <c r="C2304"/>
  <c r="B2304"/>
  <c r="AB2303"/>
  <c r="X2303"/>
  <c r="V2303"/>
  <c r="T2303"/>
  <c r="S2303"/>
  <c r="R2303"/>
  <c r="J2303"/>
  <c r="I2303"/>
  <c r="H2303"/>
  <c r="G2303"/>
  <c r="F2303"/>
  <c r="C2303"/>
  <c r="B2303"/>
  <c r="AB2302"/>
  <c r="X2302"/>
  <c r="V2302"/>
  <c r="T2302"/>
  <c r="S2302"/>
  <c r="R2302"/>
  <c r="J2302"/>
  <c r="I2302"/>
  <c r="H2302"/>
  <c r="G2302"/>
  <c r="F2302"/>
  <c r="C2302"/>
  <c r="B2302"/>
  <c r="AB2301"/>
  <c r="X2301"/>
  <c r="V2301"/>
  <c r="T2301"/>
  <c r="S2301"/>
  <c r="R2301"/>
  <c r="J2301"/>
  <c r="I2301"/>
  <c r="H2301"/>
  <c r="G2301"/>
  <c r="F2301"/>
  <c r="C2301"/>
  <c r="B2301"/>
  <c r="AB2300"/>
  <c r="X2300"/>
  <c r="V2300"/>
  <c r="T2300"/>
  <c r="S2300"/>
  <c r="R2300"/>
  <c r="J2300"/>
  <c r="I2300"/>
  <c r="H2300"/>
  <c r="G2300"/>
  <c r="F2300"/>
  <c r="C2300"/>
  <c r="B2300"/>
  <c r="AB2299"/>
  <c r="X2299"/>
  <c r="V2299"/>
  <c r="T2299"/>
  <c r="S2299"/>
  <c r="R2299"/>
  <c r="J2299"/>
  <c r="I2299"/>
  <c r="H2299"/>
  <c r="G2299"/>
  <c r="F2299"/>
  <c r="C2299"/>
  <c r="B2299"/>
  <c r="AB2298"/>
  <c r="X2298"/>
  <c r="V2298"/>
  <c r="T2298"/>
  <c r="S2298"/>
  <c r="R2298"/>
  <c r="J2298"/>
  <c r="I2298"/>
  <c r="H2298"/>
  <c r="G2298"/>
  <c r="F2298"/>
  <c r="C2298"/>
  <c r="B2298"/>
  <c r="AB2297"/>
  <c r="X2297"/>
  <c r="V2297"/>
  <c r="T2297"/>
  <c r="S2297"/>
  <c r="R2297"/>
  <c r="J2297"/>
  <c r="I2297"/>
  <c r="H2297"/>
  <c r="G2297"/>
  <c r="F2297"/>
  <c r="C2297"/>
  <c r="B2297"/>
  <c r="AB2296"/>
  <c r="X2296"/>
  <c r="V2296"/>
  <c r="T2296"/>
  <c r="S2296"/>
  <c r="R2296"/>
  <c r="J2296"/>
  <c r="I2296"/>
  <c r="H2296"/>
  <c r="G2296"/>
  <c r="F2296"/>
  <c r="C2296"/>
  <c r="B2296"/>
  <c r="AB2295"/>
  <c r="X2295"/>
  <c r="V2295"/>
  <c r="T2295"/>
  <c r="S2295"/>
  <c r="R2295"/>
  <c r="J2295"/>
  <c r="I2295"/>
  <c r="H2295"/>
  <c r="G2295"/>
  <c r="F2295"/>
  <c r="C2295"/>
  <c r="B2295"/>
  <c r="AB2294"/>
  <c r="X2294"/>
  <c r="V2294"/>
  <c r="T2294"/>
  <c r="S2294"/>
  <c r="R2294"/>
  <c r="J2294"/>
  <c r="I2294"/>
  <c r="H2294"/>
  <c r="G2294"/>
  <c r="F2294"/>
  <c r="C2294"/>
  <c r="B2294"/>
  <c r="AB2293"/>
  <c r="X2293"/>
  <c r="V2293"/>
  <c r="T2293"/>
  <c r="S2293"/>
  <c r="R2293"/>
  <c r="J2293"/>
  <c r="I2293"/>
  <c r="H2293"/>
  <c r="G2293"/>
  <c r="F2293"/>
  <c r="C2293"/>
  <c r="B2293"/>
  <c r="AB2292"/>
  <c r="X2292"/>
  <c r="V2292"/>
  <c r="T2292"/>
  <c r="S2292"/>
  <c r="R2292"/>
  <c r="J2292"/>
  <c r="I2292"/>
  <c r="H2292"/>
  <c r="G2292"/>
  <c r="F2292"/>
  <c r="C2292"/>
  <c r="B2292"/>
  <c r="AB2291"/>
  <c r="X2291"/>
  <c r="V2291"/>
  <c r="T2291"/>
  <c r="S2291"/>
  <c r="R2291"/>
  <c r="J2291"/>
  <c r="I2291"/>
  <c r="H2291"/>
  <c r="G2291"/>
  <c r="F2291"/>
  <c r="C2291"/>
  <c r="B2291"/>
  <c r="AB2290"/>
  <c r="X2290"/>
  <c r="V2290"/>
  <c r="T2290"/>
  <c r="S2290"/>
  <c r="R2290"/>
  <c r="J2290"/>
  <c r="I2290"/>
  <c r="H2290"/>
  <c r="G2290"/>
  <c r="F2290"/>
  <c r="C2290"/>
  <c r="B2290"/>
  <c r="AB2289"/>
  <c r="X2289"/>
  <c r="V2289"/>
  <c r="T2289"/>
  <c r="S2289"/>
  <c r="R2289"/>
  <c r="J2289"/>
  <c r="I2289"/>
  <c r="H2289"/>
  <c r="G2289"/>
  <c r="F2289"/>
  <c r="C2289"/>
  <c r="B2289"/>
  <c r="AB2288"/>
  <c r="X2288"/>
  <c r="V2288"/>
  <c r="T2288"/>
  <c r="S2288"/>
  <c r="R2288"/>
  <c r="J2288"/>
  <c r="I2288"/>
  <c r="H2288"/>
  <c r="G2288"/>
  <c r="F2288"/>
  <c r="C2288"/>
  <c r="B2288"/>
  <c r="AB2287"/>
  <c r="X2287"/>
  <c r="V2287"/>
  <c r="T2287"/>
  <c r="S2287"/>
  <c r="R2287"/>
  <c r="J2287"/>
  <c r="I2287"/>
  <c r="H2287"/>
  <c r="G2287"/>
  <c r="F2287"/>
  <c r="C2287"/>
  <c r="B2287"/>
  <c r="AB2286"/>
  <c r="X2286"/>
  <c r="V2286"/>
  <c r="T2286"/>
  <c r="S2286"/>
  <c r="R2286"/>
  <c r="J2286"/>
  <c r="I2286"/>
  <c r="H2286"/>
  <c r="G2286"/>
  <c r="F2286"/>
  <c r="C2286"/>
  <c r="B2286"/>
  <c r="AB2285"/>
  <c r="X2285"/>
  <c r="V2285"/>
  <c r="T2285"/>
  <c r="S2285"/>
  <c r="R2285"/>
  <c r="J2285"/>
  <c r="I2285"/>
  <c r="H2285"/>
  <c r="G2285"/>
  <c r="F2285"/>
  <c r="C2285"/>
  <c r="B2285"/>
  <c r="AB2284"/>
  <c r="X2284"/>
  <c r="V2284"/>
  <c r="T2284"/>
  <c r="S2284"/>
  <c r="R2284"/>
  <c r="J2284"/>
  <c r="I2284"/>
  <c r="H2284"/>
  <c r="G2284"/>
  <c r="F2284"/>
  <c r="C2284"/>
  <c r="B2284"/>
  <c r="AB2283"/>
  <c r="X2283"/>
  <c r="V2283"/>
  <c r="T2283"/>
  <c r="S2283"/>
  <c r="R2283"/>
  <c r="J2283"/>
  <c r="I2283"/>
  <c r="H2283"/>
  <c r="G2283"/>
  <c r="F2283"/>
  <c r="C2283"/>
  <c r="B2283"/>
  <c r="AB2282"/>
  <c r="X2282"/>
  <c r="V2282"/>
  <c r="T2282"/>
  <c r="S2282"/>
  <c r="R2282"/>
  <c r="J2282"/>
  <c r="I2282"/>
  <c r="H2282"/>
  <c r="G2282"/>
  <c r="F2282"/>
  <c r="C2282"/>
  <c r="B2282"/>
  <c r="AB2281"/>
  <c r="X2281"/>
  <c r="V2281"/>
  <c r="T2281"/>
  <c r="S2281"/>
  <c r="R2281"/>
  <c r="J2281"/>
  <c r="I2281"/>
  <c r="H2281"/>
  <c r="G2281"/>
  <c r="F2281"/>
  <c r="C2281"/>
  <c r="B2281"/>
  <c r="AB2280"/>
  <c r="X2280"/>
  <c r="V2280"/>
  <c r="T2280"/>
  <c r="S2280"/>
  <c r="R2280"/>
  <c r="J2280"/>
  <c r="I2280"/>
  <c r="H2280"/>
  <c r="G2280"/>
  <c r="F2280"/>
  <c r="C2280"/>
  <c r="B2280"/>
  <c r="AB2279"/>
  <c r="X2279"/>
  <c r="V2279"/>
  <c r="T2279"/>
  <c r="S2279"/>
  <c r="R2279"/>
  <c r="J2279"/>
  <c r="I2279"/>
  <c r="H2279"/>
  <c r="G2279"/>
  <c r="F2279"/>
  <c r="C2279"/>
  <c r="B2279"/>
  <c r="AB2278"/>
  <c r="X2278"/>
  <c r="V2278"/>
  <c r="T2278"/>
  <c r="S2278"/>
  <c r="R2278"/>
  <c r="J2278"/>
  <c r="I2278"/>
  <c r="H2278"/>
  <c r="G2278"/>
  <c r="F2278"/>
  <c r="C2278"/>
  <c r="B2278"/>
  <c r="AB2277"/>
  <c r="X2277"/>
  <c r="V2277"/>
  <c r="T2277"/>
  <c r="S2277"/>
  <c r="R2277"/>
  <c r="J2277"/>
  <c r="I2277"/>
  <c r="H2277"/>
  <c r="G2277"/>
  <c r="F2277"/>
  <c r="C2277"/>
  <c r="B2277"/>
  <c r="AB2276"/>
  <c r="X2276"/>
  <c r="V2276"/>
  <c r="T2276"/>
  <c r="S2276"/>
  <c r="R2276"/>
  <c r="J2276"/>
  <c r="I2276"/>
  <c r="H2276"/>
  <c r="G2276"/>
  <c r="F2276"/>
  <c r="C2276"/>
  <c r="B2276"/>
  <c r="AB2275"/>
  <c r="X2275"/>
  <c r="V2275"/>
  <c r="T2275"/>
  <c r="S2275"/>
  <c r="R2275"/>
  <c r="J2275"/>
  <c r="I2275"/>
  <c r="H2275"/>
  <c r="G2275"/>
  <c r="F2275"/>
  <c r="C2275"/>
  <c r="B2275"/>
  <c r="AB2274"/>
  <c r="X2274"/>
  <c r="V2274"/>
  <c r="T2274"/>
  <c r="S2274"/>
  <c r="R2274"/>
  <c r="J2274"/>
  <c r="I2274"/>
  <c r="H2274"/>
  <c r="G2274"/>
  <c r="F2274"/>
  <c r="C2274"/>
  <c r="B2274"/>
  <c r="AB2273"/>
  <c r="X2273"/>
  <c r="V2273"/>
  <c r="T2273"/>
  <c r="S2273"/>
  <c r="R2273"/>
  <c r="J2273"/>
  <c r="I2273"/>
  <c r="H2273"/>
  <c r="G2273"/>
  <c r="F2273"/>
  <c r="C2273"/>
  <c r="B2273"/>
  <c r="AB2272"/>
  <c r="X2272"/>
  <c r="V2272"/>
  <c r="T2272"/>
  <c r="S2272"/>
  <c r="R2272"/>
  <c r="J2272"/>
  <c r="I2272"/>
  <c r="H2272"/>
  <c r="G2272"/>
  <c r="F2272"/>
  <c r="C2272"/>
  <c r="B2272"/>
  <c r="AB2271"/>
  <c r="X2271"/>
  <c r="V2271"/>
  <c r="T2271"/>
  <c r="S2271"/>
  <c r="R2271"/>
  <c r="J2271"/>
  <c r="I2271"/>
  <c r="H2271"/>
  <c r="G2271"/>
  <c r="F2271"/>
  <c r="C2271"/>
  <c r="B2271"/>
  <c r="AB2270"/>
  <c r="X2270"/>
  <c r="V2270"/>
  <c r="T2270"/>
  <c r="S2270"/>
  <c r="R2270"/>
  <c r="J2270"/>
  <c r="I2270"/>
  <c r="H2270"/>
  <c r="G2270"/>
  <c r="F2270"/>
  <c r="C2270"/>
  <c r="B2270"/>
  <c r="AB2269"/>
  <c r="X2269"/>
  <c r="V2269"/>
  <c r="T2269"/>
  <c r="S2269"/>
  <c r="R2269"/>
  <c r="J2269"/>
  <c r="I2269"/>
  <c r="H2269"/>
  <c r="G2269"/>
  <c r="F2269"/>
  <c r="C2269"/>
  <c r="B2269"/>
  <c r="AB2268"/>
  <c r="X2268"/>
  <c r="V2268"/>
  <c r="T2268"/>
  <c r="S2268"/>
  <c r="R2268"/>
  <c r="J2268"/>
  <c r="I2268"/>
  <c r="H2268"/>
  <c r="G2268"/>
  <c r="F2268"/>
  <c r="C2268"/>
  <c r="B2268"/>
  <c r="AB2267"/>
  <c r="X2267"/>
  <c r="V2267"/>
  <c r="T2267"/>
  <c r="S2267"/>
  <c r="R2267"/>
  <c r="J2267"/>
  <c r="I2267"/>
  <c r="H2267"/>
  <c r="G2267"/>
  <c r="F2267"/>
  <c r="C2267"/>
  <c r="B2267"/>
  <c r="AB2266"/>
  <c r="X2266"/>
  <c r="V2266"/>
  <c r="T2266"/>
  <c r="S2266"/>
  <c r="R2266"/>
  <c r="J2266"/>
  <c r="I2266"/>
  <c r="H2266"/>
  <c r="G2266"/>
  <c r="F2266"/>
  <c r="C2266"/>
  <c r="B2266"/>
  <c r="AB2265"/>
  <c r="X2265"/>
  <c r="V2265"/>
  <c r="T2265"/>
  <c r="S2265"/>
  <c r="R2265"/>
  <c r="J2265"/>
  <c r="I2265"/>
  <c r="H2265"/>
  <c r="G2265"/>
  <c r="F2265"/>
  <c r="C2265"/>
  <c r="B2265"/>
  <c r="AB2264"/>
  <c r="X2264"/>
  <c r="V2264"/>
  <c r="T2264"/>
  <c r="S2264"/>
  <c r="R2264"/>
  <c r="J2264"/>
  <c r="I2264"/>
  <c r="H2264"/>
  <c r="G2264"/>
  <c r="F2264"/>
  <c r="C2264"/>
  <c r="B2264"/>
  <c r="AB2263"/>
  <c r="X2263"/>
  <c r="V2263"/>
  <c r="T2263"/>
  <c r="S2263"/>
  <c r="R2263"/>
  <c r="J2263"/>
  <c r="I2263"/>
  <c r="H2263"/>
  <c r="G2263"/>
  <c r="F2263"/>
  <c r="C2263"/>
  <c r="B2263"/>
  <c r="AB2262"/>
  <c r="X2262"/>
  <c r="V2262"/>
  <c r="T2262"/>
  <c r="S2262"/>
  <c r="R2262"/>
  <c r="J2262"/>
  <c r="I2262"/>
  <c r="H2262"/>
  <c r="G2262"/>
  <c r="F2262"/>
  <c r="C2262"/>
  <c r="B2262"/>
  <c r="AB2261"/>
  <c r="X2261"/>
  <c r="V2261"/>
  <c r="T2261"/>
  <c r="S2261"/>
  <c r="R2261"/>
  <c r="J2261"/>
  <c r="I2261"/>
  <c r="H2261"/>
  <c r="G2261"/>
  <c r="F2261"/>
  <c r="C2261"/>
  <c r="B2261"/>
  <c r="AB2260"/>
  <c r="X2260"/>
  <c r="V2260"/>
  <c r="T2260"/>
  <c r="S2260"/>
  <c r="R2260"/>
  <c r="J2260"/>
  <c r="I2260"/>
  <c r="H2260"/>
  <c r="G2260"/>
  <c r="F2260"/>
  <c r="C2260"/>
  <c r="B2260"/>
  <c r="AB2259"/>
  <c r="X2259"/>
  <c r="V2259"/>
  <c r="T2259"/>
  <c r="S2259"/>
  <c r="R2259"/>
  <c r="J2259"/>
  <c r="I2259"/>
  <c r="H2259"/>
  <c r="G2259"/>
  <c r="F2259"/>
  <c r="C2259"/>
  <c r="B2259"/>
  <c r="AB2258"/>
  <c r="X2258"/>
  <c r="V2258"/>
  <c r="T2258"/>
  <c r="S2258"/>
  <c r="R2258"/>
  <c r="J2258"/>
  <c r="I2258"/>
  <c r="H2258"/>
  <c r="G2258"/>
  <c r="F2258"/>
  <c r="C2258"/>
  <c r="B2258"/>
  <c r="AB2257"/>
  <c r="X2257"/>
  <c r="V2257"/>
  <c r="T2257"/>
  <c r="S2257"/>
  <c r="R2257"/>
  <c r="J2257"/>
  <c r="I2257"/>
  <c r="H2257"/>
  <c r="G2257"/>
  <c r="F2257"/>
  <c r="C2257"/>
  <c r="B2257"/>
  <c r="AB2256"/>
  <c r="X2256"/>
  <c r="V2256"/>
  <c r="T2256"/>
  <c r="S2256"/>
  <c r="R2256"/>
  <c r="J2256"/>
  <c r="I2256"/>
  <c r="H2256"/>
  <c r="G2256"/>
  <c r="F2256"/>
  <c r="C2256"/>
  <c r="B2256"/>
  <c r="AB2255"/>
  <c r="X2255"/>
  <c r="V2255"/>
  <c r="T2255"/>
  <c r="S2255"/>
  <c r="R2255"/>
  <c r="J2255"/>
  <c r="I2255"/>
  <c r="H2255"/>
  <c r="G2255"/>
  <c r="F2255"/>
  <c r="C2255"/>
  <c r="B2255"/>
  <c r="AB2254"/>
  <c r="X2254"/>
  <c r="V2254"/>
  <c r="T2254"/>
  <c r="S2254"/>
  <c r="R2254"/>
  <c r="J2254"/>
  <c r="I2254"/>
  <c r="H2254"/>
  <c r="G2254"/>
  <c r="F2254"/>
  <c r="C2254"/>
  <c r="B2254"/>
  <c r="AB2253"/>
  <c r="X2253"/>
  <c r="V2253"/>
  <c r="T2253"/>
  <c r="S2253"/>
  <c r="R2253"/>
  <c r="J2253"/>
  <c r="I2253"/>
  <c r="H2253"/>
  <c r="G2253"/>
  <c r="F2253"/>
  <c r="C2253"/>
  <c r="B2253"/>
  <c r="AB2252"/>
  <c r="X2252"/>
  <c r="V2252"/>
  <c r="T2252"/>
  <c r="S2252"/>
  <c r="R2252"/>
  <c r="J2252"/>
  <c r="I2252"/>
  <c r="H2252"/>
  <c r="G2252"/>
  <c r="F2252"/>
  <c r="C2252"/>
  <c r="B2252"/>
  <c r="AB2251"/>
  <c r="X2251"/>
  <c r="V2251"/>
  <c r="T2251"/>
  <c r="S2251"/>
  <c r="R2251"/>
  <c r="J2251"/>
  <c r="I2251"/>
  <c r="H2251"/>
  <c r="G2251"/>
  <c r="F2251"/>
  <c r="C2251"/>
  <c r="B2251"/>
  <c r="AB2250"/>
  <c r="X2250"/>
  <c r="V2250"/>
  <c r="T2250"/>
  <c r="S2250"/>
  <c r="R2250"/>
  <c r="J2250"/>
  <c r="I2250"/>
  <c r="H2250"/>
  <c r="G2250"/>
  <c r="F2250"/>
  <c r="C2250"/>
  <c r="B2250"/>
  <c r="AB2249"/>
  <c r="X2249"/>
  <c r="V2249"/>
  <c r="T2249"/>
  <c r="S2249"/>
  <c r="R2249"/>
  <c r="J2249"/>
  <c r="I2249"/>
  <c r="H2249"/>
  <c r="G2249"/>
  <c r="F2249"/>
  <c r="C2249"/>
  <c r="B2249"/>
  <c r="AB2248"/>
  <c r="X2248"/>
  <c r="V2248"/>
  <c r="T2248"/>
  <c r="S2248"/>
  <c r="R2248"/>
  <c r="J2248"/>
  <c r="I2248"/>
  <c r="H2248"/>
  <c r="G2248"/>
  <c r="F2248"/>
  <c r="C2248"/>
  <c r="B2248"/>
  <c r="AB2247"/>
  <c r="X2247"/>
  <c r="V2247"/>
  <c r="T2247"/>
  <c r="S2247"/>
  <c r="R2247"/>
  <c r="J2247"/>
  <c r="I2247"/>
  <c r="H2247"/>
  <c r="G2247"/>
  <c r="F2247"/>
  <c r="C2247"/>
  <c r="B2247"/>
  <c r="AB2246"/>
  <c r="X2246"/>
  <c r="V2246"/>
  <c r="T2246"/>
  <c r="S2246"/>
  <c r="R2246"/>
  <c r="J2246"/>
  <c r="I2246"/>
  <c r="H2246"/>
  <c r="G2246"/>
  <c r="F2246"/>
  <c r="C2246"/>
  <c r="B2246"/>
  <c r="AB2245"/>
  <c r="X2245"/>
  <c r="V2245"/>
  <c r="T2245"/>
  <c r="S2245"/>
  <c r="R2245"/>
  <c r="J2245"/>
  <c r="I2245"/>
  <c r="H2245"/>
  <c r="G2245"/>
  <c r="F2245"/>
  <c r="C2245"/>
  <c r="B2245"/>
  <c r="AB2244"/>
  <c r="X2244"/>
  <c r="V2244"/>
  <c r="T2244"/>
  <c r="S2244"/>
  <c r="R2244"/>
  <c r="J2244"/>
  <c r="I2244"/>
  <c r="H2244"/>
  <c r="G2244"/>
  <c r="F2244"/>
  <c r="C2244"/>
  <c r="B2244"/>
  <c r="AB2243"/>
  <c r="X2243"/>
  <c r="V2243"/>
  <c r="T2243"/>
  <c r="S2243"/>
  <c r="R2243"/>
  <c r="J2243"/>
  <c r="I2243"/>
  <c r="H2243"/>
  <c r="G2243"/>
  <c r="F2243"/>
  <c r="C2243"/>
  <c r="B2243"/>
  <c r="AB2242"/>
  <c r="X2242"/>
  <c r="V2242"/>
  <c r="T2242"/>
  <c r="S2242"/>
  <c r="R2242"/>
  <c r="J2242"/>
  <c r="I2242"/>
  <c r="H2242"/>
  <c r="G2242"/>
  <c r="F2242"/>
  <c r="C2242"/>
  <c r="B2242"/>
  <c r="AB2241"/>
  <c r="X2241"/>
  <c r="V2241"/>
  <c r="T2241"/>
  <c r="S2241"/>
  <c r="R2241"/>
  <c r="J2241"/>
  <c r="I2241"/>
  <c r="H2241"/>
  <c r="G2241"/>
  <c r="F2241"/>
  <c r="C2241"/>
  <c r="B2241"/>
  <c r="AB2240"/>
  <c r="X2240"/>
  <c r="V2240"/>
  <c r="T2240"/>
  <c r="S2240"/>
  <c r="R2240"/>
  <c r="J2240"/>
  <c r="I2240"/>
  <c r="H2240"/>
  <c r="G2240"/>
  <c r="F2240"/>
  <c r="C2240"/>
  <c r="B2240"/>
  <c r="AB2239"/>
  <c r="X2239"/>
  <c r="V2239"/>
  <c r="T2239"/>
  <c r="S2239"/>
  <c r="R2239"/>
  <c r="J2239"/>
  <c r="I2239"/>
  <c r="H2239"/>
  <c r="G2239"/>
  <c r="F2239"/>
  <c r="C2239"/>
  <c r="B2239"/>
  <c r="AB2238"/>
  <c r="X2238"/>
  <c r="V2238"/>
  <c r="T2238"/>
  <c r="S2238"/>
  <c r="R2238"/>
  <c r="J2238"/>
  <c r="I2238"/>
  <c r="H2238"/>
  <c r="G2238"/>
  <c r="F2238"/>
  <c r="C2238"/>
  <c r="B2238"/>
  <c r="AB2237"/>
  <c r="X2237"/>
  <c r="V2237"/>
  <c r="T2237"/>
  <c r="S2237"/>
  <c r="R2237"/>
  <c r="J2237"/>
  <c r="I2237"/>
  <c r="H2237"/>
  <c r="G2237"/>
  <c r="F2237"/>
  <c r="C2237"/>
  <c r="B2237"/>
  <c r="AB2236"/>
  <c r="X2236"/>
  <c r="V2236"/>
  <c r="T2236"/>
  <c r="S2236"/>
  <c r="R2236"/>
  <c r="J2236"/>
  <c r="I2236"/>
  <c r="H2236"/>
  <c r="G2236"/>
  <c r="F2236"/>
  <c r="C2236"/>
  <c r="B2236"/>
  <c r="AB2235"/>
  <c r="X2235"/>
  <c r="V2235"/>
  <c r="T2235"/>
  <c r="S2235"/>
  <c r="R2235"/>
  <c r="J2235"/>
  <c r="I2235"/>
  <c r="H2235"/>
  <c r="G2235"/>
  <c r="F2235"/>
  <c r="C2235"/>
  <c r="B2235"/>
  <c r="AB2234"/>
  <c r="X2234"/>
  <c r="V2234"/>
  <c r="T2234"/>
  <c r="S2234"/>
  <c r="R2234"/>
  <c r="J2234"/>
  <c r="I2234"/>
  <c r="H2234"/>
  <c r="G2234"/>
  <c r="F2234"/>
  <c r="C2234"/>
  <c r="B2234"/>
  <c r="AB2233"/>
  <c r="X2233"/>
  <c r="V2233"/>
  <c r="T2233"/>
  <c r="S2233"/>
  <c r="R2233"/>
  <c r="J2233"/>
  <c r="I2233"/>
  <c r="H2233"/>
  <c r="G2233"/>
  <c r="F2233"/>
  <c r="C2233"/>
  <c r="B2233"/>
  <c r="AB2232"/>
  <c r="X2232"/>
  <c r="V2232"/>
  <c r="T2232"/>
  <c r="S2232"/>
  <c r="R2232"/>
  <c r="J2232"/>
  <c r="I2232"/>
  <c r="H2232"/>
  <c r="G2232"/>
  <c r="F2232"/>
  <c r="C2232"/>
  <c r="B2232"/>
  <c r="AB2231"/>
  <c r="X2231"/>
  <c r="V2231"/>
  <c r="T2231"/>
  <c r="S2231"/>
  <c r="R2231"/>
  <c r="J2231"/>
  <c r="I2231"/>
  <c r="H2231"/>
  <c r="G2231"/>
  <c r="F2231"/>
  <c r="C2231"/>
  <c r="B2231"/>
  <c r="AB2230"/>
  <c r="X2230"/>
  <c r="V2230"/>
  <c r="T2230"/>
  <c r="S2230"/>
  <c r="R2230"/>
  <c r="J2230"/>
  <c r="I2230"/>
  <c r="H2230"/>
  <c r="G2230"/>
  <c r="F2230"/>
  <c r="C2230"/>
  <c r="B2230"/>
  <c r="AB2229"/>
  <c r="X2229"/>
  <c r="V2229"/>
  <c r="T2229"/>
  <c r="S2229"/>
  <c r="R2229"/>
  <c r="J2229"/>
  <c r="I2229"/>
  <c r="H2229"/>
  <c r="G2229"/>
  <c r="F2229"/>
  <c r="C2229"/>
  <c r="B2229"/>
  <c r="AB2228"/>
  <c r="X2228"/>
  <c r="V2228"/>
  <c r="T2228"/>
  <c r="S2228"/>
  <c r="R2228"/>
  <c r="J2228"/>
  <c r="I2228"/>
  <c r="H2228"/>
  <c r="G2228"/>
  <c r="F2228"/>
  <c r="C2228"/>
  <c r="B2228"/>
  <c r="AB2227"/>
  <c r="X2227"/>
  <c r="V2227"/>
  <c r="T2227"/>
  <c r="S2227"/>
  <c r="R2227"/>
  <c r="J2227"/>
  <c r="I2227"/>
  <c r="H2227"/>
  <c r="G2227"/>
  <c r="F2227"/>
  <c r="C2227"/>
  <c r="B2227"/>
  <c r="AB2226"/>
  <c r="X2226"/>
  <c r="V2226"/>
  <c r="T2226"/>
  <c r="S2226"/>
  <c r="R2226"/>
  <c r="J2226"/>
  <c r="I2226"/>
  <c r="H2226"/>
  <c r="G2226"/>
  <c r="F2226"/>
  <c r="C2226"/>
  <c r="B2226"/>
  <c r="AB2225"/>
  <c r="X2225"/>
  <c r="V2225"/>
  <c r="T2225"/>
  <c r="S2225"/>
  <c r="R2225"/>
  <c r="J2225"/>
  <c r="I2225"/>
  <c r="H2225"/>
  <c r="G2225"/>
  <c r="F2225"/>
  <c r="C2225"/>
  <c r="B2225"/>
  <c r="AB2224"/>
  <c r="X2224"/>
  <c r="V2224"/>
  <c r="T2224"/>
  <c r="S2224"/>
  <c r="R2224"/>
  <c r="J2224"/>
  <c r="I2224"/>
  <c r="H2224"/>
  <c r="G2224"/>
  <c r="F2224"/>
  <c r="C2224"/>
  <c r="B2224"/>
  <c r="AB2223"/>
  <c r="X2223"/>
  <c r="V2223"/>
  <c r="T2223"/>
  <c r="S2223"/>
  <c r="R2223"/>
  <c r="J2223"/>
  <c r="I2223"/>
  <c r="H2223"/>
  <c r="G2223"/>
  <c r="F2223"/>
  <c r="C2223"/>
  <c r="B2223"/>
  <c r="AB2222"/>
  <c r="X2222"/>
  <c r="V2222"/>
  <c r="T2222"/>
  <c r="S2222"/>
  <c r="R2222"/>
  <c r="J2222"/>
  <c r="I2222"/>
  <c r="H2222"/>
  <c r="G2222"/>
  <c r="F2222"/>
  <c r="C2222"/>
  <c r="B2222"/>
  <c r="AB2221"/>
  <c r="X2221"/>
  <c r="V2221"/>
  <c r="T2221"/>
  <c r="S2221"/>
  <c r="R2221"/>
  <c r="J2221"/>
  <c r="I2221"/>
  <c r="H2221"/>
  <c r="G2221"/>
  <c r="F2221"/>
  <c r="C2221"/>
  <c r="B2221"/>
  <c r="AB2220"/>
  <c r="X2220"/>
  <c r="V2220"/>
  <c r="T2220"/>
  <c r="S2220"/>
  <c r="R2220"/>
  <c r="J2220"/>
  <c r="I2220"/>
  <c r="H2220"/>
  <c r="G2220"/>
  <c r="F2220"/>
  <c r="C2220"/>
  <c r="B2220"/>
  <c r="AB2219"/>
  <c r="X2219"/>
  <c r="V2219"/>
  <c r="T2219"/>
  <c r="S2219"/>
  <c r="R2219"/>
  <c r="J2219"/>
  <c r="I2219"/>
  <c r="H2219"/>
  <c r="G2219"/>
  <c r="F2219"/>
  <c r="C2219"/>
  <c r="B2219"/>
  <c r="AB2218"/>
  <c r="X2218"/>
  <c r="V2218"/>
  <c r="T2218"/>
  <c r="S2218"/>
  <c r="R2218"/>
  <c r="J2218"/>
  <c r="I2218"/>
  <c r="H2218"/>
  <c r="G2218"/>
  <c r="F2218"/>
  <c r="C2218"/>
  <c r="B2218"/>
  <c r="AB2217"/>
  <c r="X2217"/>
  <c r="V2217"/>
  <c r="T2217"/>
  <c r="S2217"/>
  <c r="R2217"/>
  <c r="J2217"/>
  <c r="I2217"/>
  <c r="H2217"/>
  <c r="G2217"/>
  <c r="F2217"/>
  <c r="C2217"/>
  <c r="B2217"/>
  <c r="AB2216"/>
  <c r="X2216"/>
  <c r="V2216"/>
  <c r="T2216"/>
  <c r="S2216"/>
  <c r="R2216"/>
  <c r="J2216"/>
  <c r="I2216"/>
  <c r="H2216"/>
  <c r="G2216"/>
  <c r="F2216"/>
  <c r="C2216"/>
  <c r="B2216"/>
  <c r="AB2215"/>
  <c r="X2215"/>
  <c r="V2215"/>
  <c r="T2215"/>
  <c r="S2215"/>
  <c r="R2215"/>
  <c r="J2215"/>
  <c r="I2215"/>
  <c r="H2215"/>
  <c r="G2215"/>
  <c r="F2215"/>
  <c r="C2215"/>
  <c r="B2215"/>
  <c r="AB2214"/>
  <c r="X2214"/>
  <c r="V2214"/>
  <c r="T2214"/>
  <c r="S2214"/>
  <c r="R2214"/>
  <c r="J2214"/>
  <c r="I2214"/>
  <c r="H2214"/>
  <c r="G2214"/>
  <c r="F2214"/>
  <c r="C2214"/>
  <c r="B2214"/>
  <c r="AB2213"/>
  <c r="X2213"/>
  <c r="V2213"/>
  <c r="T2213"/>
  <c r="S2213"/>
  <c r="R2213"/>
  <c r="J2213"/>
  <c r="I2213"/>
  <c r="H2213"/>
  <c r="G2213"/>
  <c r="F2213"/>
  <c r="C2213"/>
  <c r="B2213"/>
  <c r="AB2212"/>
  <c r="X2212"/>
  <c r="V2212"/>
  <c r="T2212"/>
  <c r="S2212"/>
  <c r="R2212"/>
  <c r="J2212"/>
  <c r="I2212"/>
  <c r="H2212"/>
  <c r="G2212"/>
  <c r="F2212"/>
  <c r="C2212"/>
  <c r="B2212"/>
  <c r="AB2211"/>
  <c r="X2211"/>
  <c r="V2211"/>
  <c r="T2211"/>
  <c r="S2211"/>
  <c r="R2211"/>
  <c r="J2211"/>
  <c r="I2211"/>
  <c r="H2211"/>
  <c r="G2211"/>
  <c r="F2211"/>
  <c r="C2211"/>
  <c r="B2211"/>
  <c r="AB2210"/>
  <c r="X2210"/>
  <c r="V2210"/>
  <c r="T2210"/>
  <c r="S2210"/>
  <c r="R2210"/>
  <c r="J2210"/>
  <c r="I2210"/>
  <c r="H2210"/>
  <c r="G2210"/>
  <c r="F2210"/>
  <c r="C2210"/>
  <c r="B2210"/>
  <c r="AB2209"/>
  <c r="X2209"/>
  <c r="V2209"/>
  <c r="T2209"/>
  <c r="S2209"/>
  <c r="R2209"/>
  <c r="J2209"/>
  <c r="I2209"/>
  <c r="H2209"/>
  <c r="G2209"/>
  <c r="F2209"/>
  <c r="C2209"/>
  <c r="B2209"/>
  <c r="AB2208"/>
  <c r="X2208"/>
  <c r="V2208"/>
  <c r="T2208"/>
  <c r="S2208"/>
  <c r="R2208"/>
  <c r="J2208"/>
  <c r="I2208"/>
  <c r="H2208"/>
  <c r="G2208"/>
  <c r="F2208"/>
  <c r="C2208"/>
  <c r="B2208"/>
  <c r="AB2207"/>
  <c r="X2207"/>
  <c r="V2207"/>
  <c r="T2207"/>
  <c r="S2207"/>
  <c r="R2207"/>
  <c r="J2207"/>
  <c r="I2207"/>
  <c r="H2207"/>
  <c r="G2207"/>
  <c r="F2207"/>
  <c r="C2207"/>
  <c r="B2207"/>
  <c r="AB2206"/>
  <c r="X2206"/>
  <c r="V2206"/>
  <c r="T2206"/>
  <c r="S2206"/>
  <c r="R2206"/>
  <c r="J2206"/>
  <c r="I2206"/>
  <c r="H2206"/>
  <c r="G2206"/>
  <c r="F2206"/>
  <c r="C2206"/>
  <c r="B2206"/>
  <c r="AB2205"/>
  <c r="X2205"/>
  <c r="V2205"/>
  <c r="T2205"/>
  <c r="S2205"/>
  <c r="R2205"/>
  <c r="J2205"/>
  <c r="I2205"/>
  <c r="H2205"/>
  <c r="G2205"/>
  <c r="F2205"/>
  <c r="C2205"/>
  <c r="B2205"/>
  <c r="AB2204"/>
  <c r="X2204"/>
  <c r="V2204"/>
  <c r="T2204"/>
  <c r="S2204"/>
  <c r="R2204"/>
  <c r="J2204"/>
  <c r="I2204"/>
  <c r="H2204"/>
  <c r="G2204"/>
  <c r="F2204"/>
  <c r="C2204"/>
  <c r="B2204"/>
  <c r="AB2203"/>
  <c r="X2203"/>
  <c r="V2203"/>
  <c r="T2203"/>
  <c r="S2203"/>
  <c r="R2203"/>
  <c r="J2203"/>
  <c r="I2203"/>
  <c r="H2203"/>
  <c r="G2203"/>
  <c r="F2203"/>
  <c r="C2203"/>
  <c r="B2203"/>
  <c r="AB2202"/>
  <c r="X2202"/>
  <c r="V2202"/>
  <c r="T2202"/>
  <c r="S2202"/>
  <c r="R2202"/>
  <c r="J2202"/>
  <c r="I2202"/>
  <c r="H2202"/>
  <c r="G2202"/>
  <c r="F2202"/>
  <c r="C2202"/>
  <c r="B2202"/>
  <c r="AB2201"/>
  <c r="X2201"/>
  <c r="V2201"/>
  <c r="T2201"/>
  <c r="S2201"/>
  <c r="R2201"/>
  <c r="J2201"/>
  <c r="I2201"/>
  <c r="H2201"/>
  <c r="G2201"/>
  <c r="F2201"/>
  <c r="C2201"/>
  <c r="B2201"/>
  <c r="AB2200"/>
  <c r="X2200"/>
  <c r="V2200"/>
  <c r="T2200"/>
  <c r="S2200"/>
  <c r="R2200"/>
  <c r="J2200"/>
  <c r="I2200"/>
  <c r="H2200"/>
  <c r="G2200"/>
  <c r="F2200"/>
  <c r="C2200"/>
  <c r="B2200"/>
  <c r="AB2199"/>
  <c r="X2199"/>
  <c r="V2199"/>
  <c r="T2199"/>
  <c r="S2199"/>
  <c r="R2199"/>
  <c r="J2199"/>
  <c r="I2199"/>
  <c r="H2199"/>
  <c r="G2199"/>
  <c r="F2199"/>
  <c r="C2199"/>
  <c r="B2199"/>
  <c r="AB2198"/>
  <c r="X2198"/>
  <c r="V2198"/>
  <c r="T2198"/>
  <c r="S2198"/>
  <c r="R2198"/>
  <c r="J2198"/>
  <c r="I2198"/>
  <c r="H2198"/>
  <c r="G2198"/>
  <c r="F2198"/>
  <c r="C2198"/>
  <c r="B2198"/>
  <c r="AB2197"/>
  <c r="X2197"/>
  <c r="V2197"/>
  <c r="T2197"/>
  <c r="S2197"/>
  <c r="R2197"/>
  <c r="J2197"/>
  <c r="I2197"/>
  <c r="H2197"/>
  <c r="G2197"/>
  <c r="F2197"/>
  <c r="C2197"/>
  <c r="B2197"/>
  <c r="AB2196"/>
  <c r="X2196"/>
  <c r="V2196"/>
  <c r="T2196"/>
  <c r="S2196"/>
  <c r="R2196"/>
  <c r="J2196"/>
  <c r="I2196"/>
  <c r="H2196"/>
  <c r="G2196"/>
  <c r="F2196"/>
  <c r="C2196"/>
  <c r="B2196"/>
  <c r="AB2195"/>
  <c r="X2195"/>
  <c r="V2195"/>
  <c r="T2195"/>
  <c r="S2195"/>
  <c r="R2195"/>
  <c r="J2195"/>
  <c r="I2195"/>
  <c r="H2195"/>
  <c r="G2195"/>
  <c r="F2195"/>
  <c r="C2195"/>
  <c r="B2195"/>
  <c r="AB2194"/>
  <c r="X2194"/>
  <c r="V2194"/>
  <c r="T2194"/>
  <c r="S2194"/>
  <c r="R2194"/>
  <c r="J2194"/>
  <c r="I2194"/>
  <c r="H2194"/>
  <c r="G2194"/>
  <c r="F2194"/>
  <c r="C2194"/>
  <c r="B2194"/>
  <c r="AB2193"/>
  <c r="X2193"/>
  <c r="V2193"/>
  <c r="T2193"/>
  <c r="S2193"/>
  <c r="R2193"/>
  <c r="J2193"/>
  <c r="I2193"/>
  <c r="H2193"/>
  <c r="G2193"/>
  <c r="F2193"/>
  <c r="C2193"/>
  <c r="B2193"/>
  <c r="AB2192"/>
  <c r="X2192"/>
  <c r="V2192"/>
  <c r="T2192"/>
  <c r="S2192"/>
  <c r="R2192"/>
  <c r="J2192"/>
  <c r="I2192"/>
  <c r="H2192"/>
  <c r="G2192"/>
  <c r="F2192"/>
  <c r="C2192"/>
  <c r="B2192"/>
  <c r="AB2191"/>
  <c r="X2191"/>
  <c r="V2191"/>
  <c r="T2191"/>
  <c r="S2191"/>
  <c r="R2191"/>
  <c r="J2191"/>
  <c r="I2191"/>
  <c r="H2191"/>
  <c r="G2191"/>
  <c r="F2191"/>
  <c r="C2191"/>
  <c r="B2191"/>
  <c r="AB2190"/>
  <c r="X2190"/>
  <c r="V2190"/>
  <c r="T2190"/>
  <c r="S2190"/>
  <c r="R2190"/>
  <c r="J2190"/>
  <c r="I2190"/>
  <c r="H2190"/>
  <c r="G2190"/>
  <c r="F2190"/>
  <c r="C2190"/>
  <c r="B2190"/>
  <c r="AB2189"/>
  <c r="X2189"/>
  <c r="V2189"/>
  <c r="T2189"/>
  <c r="S2189"/>
  <c r="R2189"/>
  <c r="J2189"/>
  <c r="I2189"/>
  <c r="H2189"/>
  <c r="G2189"/>
  <c r="F2189"/>
  <c r="C2189"/>
  <c r="B2189"/>
  <c r="AB2188"/>
  <c r="X2188"/>
  <c r="V2188"/>
  <c r="T2188"/>
  <c r="S2188"/>
  <c r="R2188"/>
  <c r="J2188"/>
  <c r="I2188"/>
  <c r="H2188"/>
  <c r="G2188"/>
  <c r="F2188"/>
  <c r="C2188"/>
  <c r="B2188"/>
  <c r="AB2187"/>
  <c r="X2187"/>
  <c r="V2187"/>
  <c r="T2187"/>
  <c r="S2187"/>
  <c r="R2187"/>
  <c r="J2187"/>
  <c r="I2187"/>
  <c r="H2187"/>
  <c r="G2187"/>
  <c r="F2187"/>
  <c r="C2187"/>
  <c r="B2187"/>
  <c r="AB2186"/>
  <c r="X2186"/>
  <c r="V2186"/>
  <c r="T2186"/>
  <c r="S2186"/>
  <c r="R2186"/>
  <c r="J2186"/>
  <c r="I2186"/>
  <c r="H2186"/>
  <c r="G2186"/>
  <c r="F2186"/>
  <c r="C2186"/>
  <c r="B2186"/>
  <c r="AB2185"/>
  <c r="X2185"/>
  <c r="V2185"/>
  <c r="T2185"/>
  <c r="S2185"/>
  <c r="R2185"/>
  <c r="J2185"/>
  <c r="I2185"/>
  <c r="H2185"/>
  <c r="G2185"/>
  <c r="F2185"/>
  <c r="C2185"/>
  <c r="B2185"/>
  <c r="AB2184"/>
  <c r="X2184"/>
  <c r="V2184"/>
  <c r="T2184"/>
  <c r="S2184"/>
  <c r="R2184"/>
  <c r="J2184"/>
  <c r="I2184"/>
  <c r="H2184"/>
  <c r="G2184"/>
  <c r="F2184"/>
  <c r="C2184"/>
  <c r="B2184"/>
  <c r="AB2183"/>
  <c r="X2183"/>
  <c r="V2183"/>
  <c r="T2183"/>
  <c r="S2183"/>
  <c r="R2183"/>
  <c r="J2183"/>
  <c r="I2183"/>
  <c r="H2183"/>
  <c r="G2183"/>
  <c r="F2183"/>
  <c r="C2183"/>
  <c r="B2183"/>
  <c r="AB2182"/>
  <c r="X2182"/>
  <c r="V2182"/>
  <c r="T2182"/>
  <c r="S2182"/>
  <c r="R2182"/>
  <c r="J2182"/>
  <c r="I2182"/>
  <c r="H2182"/>
  <c r="G2182"/>
  <c r="F2182"/>
  <c r="C2182"/>
  <c r="B2182"/>
  <c r="AB2181"/>
  <c r="X2181"/>
  <c r="V2181"/>
  <c r="T2181"/>
  <c r="S2181"/>
  <c r="R2181"/>
  <c r="J2181"/>
  <c r="I2181"/>
  <c r="H2181"/>
  <c r="G2181"/>
  <c r="F2181"/>
  <c r="C2181"/>
  <c r="B2181"/>
  <c r="AB2180"/>
  <c r="X2180"/>
  <c r="V2180"/>
  <c r="T2180"/>
  <c r="S2180"/>
  <c r="R2180"/>
  <c r="J2180"/>
  <c r="I2180"/>
  <c r="H2180"/>
  <c r="G2180"/>
  <c r="F2180"/>
  <c r="C2180"/>
  <c r="B2180"/>
  <c r="AB2179"/>
  <c r="X2179"/>
  <c r="V2179"/>
  <c r="T2179"/>
  <c r="S2179"/>
  <c r="R2179"/>
  <c r="J2179"/>
  <c r="I2179"/>
  <c r="H2179"/>
  <c r="G2179"/>
  <c r="F2179"/>
  <c r="C2179"/>
  <c r="B2179"/>
  <c r="AB2178"/>
  <c r="X2178"/>
  <c r="V2178"/>
  <c r="T2178"/>
  <c r="S2178"/>
  <c r="R2178"/>
  <c r="J2178"/>
  <c r="I2178"/>
  <c r="H2178"/>
  <c r="G2178"/>
  <c r="F2178"/>
  <c r="C2178"/>
  <c r="B2178"/>
  <c r="AB2177"/>
  <c r="X2177"/>
  <c r="V2177"/>
  <c r="T2177"/>
  <c r="S2177"/>
  <c r="R2177"/>
  <c r="J2177"/>
  <c r="I2177"/>
  <c r="H2177"/>
  <c r="G2177"/>
  <c r="F2177"/>
  <c r="C2177"/>
  <c r="B2177"/>
  <c r="AB2176"/>
  <c r="X2176"/>
  <c r="V2176"/>
  <c r="T2176"/>
  <c r="S2176"/>
  <c r="R2176"/>
  <c r="J2176"/>
  <c r="I2176"/>
  <c r="H2176"/>
  <c r="G2176"/>
  <c r="F2176"/>
  <c r="C2176"/>
  <c r="B2176"/>
  <c r="AB2175"/>
  <c r="X2175"/>
  <c r="V2175"/>
  <c r="T2175"/>
  <c r="S2175"/>
  <c r="R2175"/>
  <c r="J2175"/>
  <c r="I2175"/>
  <c r="H2175"/>
  <c r="G2175"/>
  <c r="F2175"/>
  <c r="C2175"/>
  <c r="B2175"/>
  <c r="AB2174"/>
  <c r="X2174"/>
  <c r="V2174"/>
  <c r="T2174"/>
  <c r="S2174"/>
  <c r="R2174"/>
  <c r="J2174"/>
  <c r="I2174"/>
  <c r="H2174"/>
  <c r="G2174"/>
  <c r="F2174"/>
  <c r="C2174"/>
  <c r="B2174"/>
  <c r="AB2173"/>
  <c r="X2173"/>
  <c r="V2173"/>
  <c r="T2173"/>
  <c r="S2173"/>
  <c r="R2173"/>
  <c r="J2173"/>
  <c r="I2173"/>
  <c r="H2173"/>
  <c r="G2173"/>
  <c r="F2173"/>
  <c r="C2173"/>
  <c r="B2173"/>
  <c r="AB2172"/>
  <c r="X2172"/>
  <c r="V2172"/>
  <c r="T2172"/>
  <c r="S2172"/>
  <c r="R2172"/>
  <c r="J2172"/>
  <c r="I2172"/>
  <c r="H2172"/>
  <c r="G2172"/>
  <c r="F2172"/>
  <c r="C2172"/>
  <c r="B2172"/>
  <c r="AB2171"/>
  <c r="X2171"/>
  <c r="V2171"/>
  <c r="T2171"/>
  <c r="S2171"/>
  <c r="R2171"/>
  <c r="J2171"/>
  <c r="I2171"/>
  <c r="H2171"/>
  <c r="G2171"/>
  <c r="F2171"/>
  <c r="C2171"/>
  <c r="B2171"/>
  <c r="AB2170"/>
  <c r="X2170"/>
  <c r="V2170"/>
  <c r="T2170"/>
  <c r="S2170"/>
  <c r="R2170"/>
  <c r="J2170"/>
  <c r="I2170"/>
  <c r="H2170"/>
  <c r="G2170"/>
  <c r="F2170"/>
  <c r="C2170"/>
  <c r="B2170"/>
  <c r="AB2169"/>
  <c r="X2169"/>
  <c r="V2169"/>
  <c r="T2169"/>
  <c r="S2169"/>
  <c r="R2169"/>
  <c r="J2169"/>
  <c r="I2169"/>
  <c r="H2169"/>
  <c r="G2169"/>
  <c r="F2169"/>
  <c r="C2169"/>
  <c r="B2169"/>
  <c r="AB2168"/>
  <c r="X2168"/>
  <c r="V2168"/>
  <c r="T2168"/>
  <c r="S2168"/>
  <c r="R2168"/>
  <c r="J2168"/>
  <c r="I2168"/>
  <c r="H2168"/>
  <c r="G2168"/>
  <c r="F2168"/>
  <c r="C2168"/>
  <c r="B2168"/>
  <c r="AB2167"/>
  <c r="X2167"/>
  <c r="V2167"/>
  <c r="T2167"/>
  <c r="S2167"/>
  <c r="R2167"/>
  <c r="J2167"/>
  <c r="I2167"/>
  <c r="H2167"/>
  <c r="G2167"/>
  <c r="F2167"/>
  <c r="C2167"/>
  <c r="B2167"/>
  <c r="AB2166"/>
  <c r="X2166"/>
  <c r="V2166"/>
  <c r="T2166"/>
  <c r="S2166"/>
  <c r="R2166"/>
  <c r="J2166"/>
  <c r="I2166"/>
  <c r="H2166"/>
  <c r="G2166"/>
  <c r="F2166"/>
  <c r="C2166"/>
  <c r="B2166"/>
  <c r="AB2165"/>
  <c r="X2165"/>
  <c r="V2165"/>
  <c r="T2165"/>
  <c r="S2165"/>
  <c r="R2165"/>
  <c r="J2165"/>
  <c r="I2165"/>
  <c r="H2165"/>
  <c r="G2165"/>
  <c r="F2165"/>
  <c r="C2165"/>
  <c r="B2165"/>
  <c r="AB2164"/>
  <c r="X2164"/>
  <c r="V2164"/>
  <c r="T2164"/>
  <c r="S2164"/>
  <c r="R2164"/>
  <c r="J2164"/>
  <c r="I2164"/>
  <c r="H2164"/>
  <c r="G2164"/>
  <c r="F2164"/>
  <c r="C2164"/>
  <c r="B2164"/>
  <c r="AB2163"/>
  <c r="X2163"/>
  <c r="V2163"/>
  <c r="T2163"/>
  <c r="S2163"/>
  <c r="R2163"/>
  <c r="J2163"/>
  <c r="I2163"/>
  <c r="H2163"/>
  <c r="G2163"/>
  <c r="F2163"/>
  <c r="C2163"/>
  <c r="B2163"/>
  <c r="AB2162"/>
  <c r="X2162"/>
  <c r="V2162"/>
  <c r="T2162"/>
  <c r="S2162"/>
  <c r="R2162"/>
  <c r="J2162"/>
  <c r="I2162"/>
  <c r="H2162"/>
  <c r="G2162"/>
  <c r="F2162"/>
  <c r="C2162"/>
  <c r="B2162"/>
  <c r="AB2161"/>
  <c r="X2161"/>
  <c r="V2161"/>
  <c r="T2161"/>
  <c r="S2161"/>
  <c r="R2161"/>
  <c r="J2161"/>
  <c r="I2161"/>
  <c r="H2161"/>
  <c r="G2161"/>
  <c r="F2161"/>
  <c r="C2161"/>
  <c r="B2161"/>
  <c r="AB2160"/>
  <c r="X2160"/>
  <c r="V2160"/>
  <c r="T2160"/>
  <c r="S2160"/>
  <c r="R2160"/>
  <c r="J2160"/>
  <c r="I2160"/>
  <c r="H2160"/>
  <c r="G2160"/>
  <c r="F2160"/>
  <c r="C2160"/>
  <c r="B2160"/>
  <c r="AB2159"/>
  <c r="X2159"/>
  <c r="V2159"/>
  <c r="T2159"/>
  <c r="S2159"/>
  <c r="R2159"/>
  <c r="J2159"/>
  <c r="I2159"/>
  <c r="H2159"/>
  <c r="G2159"/>
  <c r="F2159"/>
  <c r="C2159"/>
  <c r="B2159"/>
  <c r="AB2158"/>
  <c r="X2158"/>
  <c r="V2158"/>
  <c r="T2158"/>
  <c r="S2158"/>
  <c r="R2158"/>
  <c r="J2158"/>
  <c r="I2158"/>
  <c r="H2158"/>
  <c r="G2158"/>
  <c r="F2158"/>
  <c r="C2158"/>
  <c r="B2158"/>
  <c r="AB2157"/>
  <c r="X2157"/>
  <c r="V2157"/>
  <c r="T2157"/>
  <c r="S2157"/>
  <c r="R2157"/>
  <c r="J2157"/>
  <c r="I2157"/>
  <c r="H2157"/>
  <c r="G2157"/>
  <c r="F2157"/>
  <c r="C2157"/>
  <c r="B2157"/>
  <c r="AB2156"/>
  <c r="X2156"/>
  <c r="V2156"/>
  <c r="T2156"/>
  <c r="S2156"/>
  <c r="R2156"/>
  <c r="J2156"/>
  <c r="I2156"/>
  <c r="H2156"/>
  <c r="G2156"/>
  <c r="F2156"/>
  <c r="C2156"/>
  <c r="B2156"/>
  <c r="AB2155"/>
  <c r="X2155"/>
  <c r="V2155"/>
  <c r="T2155"/>
  <c r="S2155"/>
  <c r="R2155"/>
  <c r="J2155"/>
  <c r="I2155"/>
  <c r="H2155"/>
  <c r="G2155"/>
  <c r="F2155"/>
  <c r="C2155"/>
  <c r="B2155"/>
  <c r="AB2154"/>
  <c r="X2154"/>
  <c r="V2154"/>
  <c r="T2154"/>
  <c r="S2154"/>
  <c r="R2154"/>
  <c r="J2154"/>
  <c r="I2154"/>
  <c r="H2154"/>
  <c r="G2154"/>
  <c r="F2154"/>
  <c r="C2154"/>
  <c r="B2154"/>
  <c r="AB2153"/>
  <c r="X2153"/>
  <c r="V2153"/>
  <c r="T2153"/>
  <c r="S2153"/>
  <c r="R2153"/>
  <c r="J2153"/>
  <c r="I2153"/>
  <c r="H2153"/>
  <c r="G2153"/>
  <c r="F2153"/>
  <c r="C2153"/>
  <c r="B2153"/>
  <c r="AB2152"/>
  <c r="X2152"/>
  <c r="V2152"/>
  <c r="T2152"/>
  <c r="S2152"/>
  <c r="R2152"/>
  <c r="J2152"/>
  <c r="I2152"/>
  <c r="H2152"/>
  <c r="G2152"/>
  <c r="F2152"/>
  <c r="C2152"/>
  <c r="B2152"/>
  <c r="AB2151"/>
  <c r="X2151"/>
  <c r="V2151"/>
  <c r="T2151"/>
  <c r="S2151"/>
  <c r="R2151"/>
  <c r="J2151"/>
  <c r="I2151"/>
  <c r="H2151"/>
  <c r="G2151"/>
  <c r="F2151"/>
  <c r="C2151"/>
  <c r="B2151"/>
  <c r="AB2150"/>
  <c r="X2150"/>
  <c r="V2150"/>
  <c r="T2150"/>
  <c r="S2150"/>
  <c r="R2150"/>
  <c r="J2150"/>
  <c r="I2150"/>
  <c r="H2150"/>
  <c r="G2150"/>
  <c r="F2150"/>
  <c r="C2150"/>
  <c r="B2150"/>
  <c r="AB2149"/>
  <c r="X2149"/>
  <c r="V2149"/>
  <c r="T2149"/>
  <c r="S2149"/>
  <c r="R2149"/>
  <c r="J2149"/>
  <c r="I2149"/>
  <c r="H2149"/>
  <c r="G2149"/>
  <c r="F2149"/>
  <c r="C2149"/>
  <c r="B2149"/>
  <c r="AB2148"/>
  <c r="X2148"/>
  <c r="V2148"/>
  <c r="T2148"/>
  <c r="S2148"/>
  <c r="R2148"/>
  <c r="J2148"/>
  <c r="I2148"/>
  <c r="H2148"/>
  <c r="G2148"/>
  <c r="F2148"/>
  <c r="C2148"/>
  <c r="B2148"/>
  <c r="AB2147"/>
  <c r="X2147"/>
  <c r="V2147"/>
  <c r="T2147"/>
  <c r="S2147"/>
  <c r="R2147"/>
  <c r="J2147"/>
  <c r="I2147"/>
  <c r="H2147"/>
  <c r="G2147"/>
  <c r="F2147"/>
  <c r="C2147"/>
  <c r="B2147"/>
  <c r="AB2146"/>
  <c r="X2146"/>
  <c r="V2146"/>
  <c r="T2146"/>
  <c r="S2146"/>
  <c r="R2146"/>
  <c r="J2146"/>
  <c r="I2146"/>
  <c r="H2146"/>
  <c r="G2146"/>
  <c r="F2146"/>
  <c r="C2146"/>
  <c r="B2146"/>
  <c r="AB2145"/>
  <c r="X2145"/>
  <c r="V2145"/>
  <c r="T2145"/>
  <c r="S2145"/>
  <c r="R2145"/>
  <c r="J2145"/>
  <c r="I2145"/>
  <c r="H2145"/>
  <c r="G2145"/>
  <c r="F2145"/>
  <c r="C2145"/>
  <c r="B2145"/>
  <c r="AB2144"/>
  <c r="X2144"/>
  <c r="V2144"/>
  <c r="T2144"/>
  <c r="S2144"/>
  <c r="R2144"/>
  <c r="J2144"/>
  <c r="I2144"/>
  <c r="H2144"/>
  <c r="G2144"/>
  <c r="F2144"/>
  <c r="C2144"/>
  <c r="B2144"/>
  <c r="AB2143"/>
  <c r="X2143"/>
  <c r="V2143"/>
  <c r="T2143"/>
  <c r="S2143"/>
  <c r="R2143"/>
  <c r="J2143"/>
  <c r="I2143"/>
  <c r="H2143"/>
  <c r="G2143"/>
  <c r="F2143"/>
  <c r="C2143"/>
  <c r="B2143"/>
  <c r="AB2142"/>
  <c r="X2142"/>
  <c r="V2142"/>
  <c r="T2142"/>
  <c r="S2142"/>
  <c r="R2142"/>
  <c r="J2142"/>
  <c r="I2142"/>
  <c r="H2142"/>
  <c r="G2142"/>
  <c r="F2142"/>
  <c r="C2142"/>
  <c r="B2142"/>
  <c r="AB2141"/>
  <c r="X2141"/>
  <c r="V2141"/>
  <c r="T2141"/>
  <c r="S2141"/>
  <c r="R2141"/>
  <c r="J2141"/>
  <c r="I2141"/>
  <c r="H2141"/>
  <c r="G2141"/>
  <c r="F2141"/>
  <c r="C2141"/>
  <c r="B2141"/>
  <c r="AB2140"/>
  <c r="X2140"/>
  <c r="V2140"/>
  <c r="T2140"/>
  <c r="S2140"/>
  <c r="R2140"/>
  <c r="J2140"/>
  <c r="I2140"/>
  <c r="H2140"/>
  <c r="G2140"/>
  <c r="F2140"/>
  <c r="C2140"/>
  <c r="B2140"/>
  <c r="AB2139"/>
  <c r="X2139"/>
  <c r="V2139"/>
  <c r="T2139"/>
  <c r="S2139"/>
  <c r="R2139"/>
  <c r="J2139"/>
  <c r="I2139"/>
  <c r="H2139"/>
  <c r="G2139"/>
  <c r="F2139"/>
  <c r="C2139"/>
  <c r="B2139"/>
  <c r="AB2138"/>
  <c r="X2138"/>
  <c r="V2138"/>
  <c r="T2138"/>
  <c r="S2138"/>
  <c r="R2138"/>
  <c r="J2138"/>
  <c r="I2138"/>
  <c r="H2138"/>
  <c r="G2138"/>
  <c r="F2138"/>
  <c r="C2138"/>
  <c r="B2138"/>
  <c r="AB2137"/>
  <c r="X2137"/>
  <c r="V2137"/>
  <c r="T2137"/>
  <c r="S2137"/>
  <c r="R2137"/>
  <c r="J2137"/>
  <c r="I2137"/>
  <c r="H2137"/>
  <c r="G2137"/>
  <c r="F2137"/>
  <c r="C2137"/>
  <c r="B2137"/>
  <c r="AB2136"/>
  <c r="X2136"/>
  <c r="V2136"/>
  <c r="T2136"/>
  <c r="S2136"/>
  <c r="R2136"/>
  <c r="J2136"/>
  <c r="I2136"/>
  <c r="H2136"/>
  <c r="G2136"/>
  <c r="F2136"/>
  <c r="C2136"/>
  <c r="B2136"/>
  <c r="AB2135"/>
  <c r="X2135"/>
  <c r="V2135"/>
  <c r="T2135"/>
  <c r="S2135"/>
  <c r="R2135"/>
  <c r="J2135"/>
  <c r="I2135"/>
  <c r="H2135"/>
  <c r="G2135"/>
  <c r="F2135"/>
  <c r="C2135"/>
  <c r="B2135"/>
  <c r="AB2134"/>
  <c r="X2134"/>
  <c r="V2134"/>
  <c r="T2134"/>
  <c r="S2134"/>
  <c r="R2134"/>
  <c r="J2134"/>
  <c r="I2134"/>
  <c r="H2134"/>
  <c r="G2134"/>
  <c r="F2134"/>
  <c r="C2134"/>
  <c r="B2134"/>
  <c r="AB2133"/>
  <c r="X2133"/>
  <c r="V2133"/>
  <c r="T2133"/>
  <c r="S2133"/>
  <c r="R2133"/>
  <c r="J2133"/>
  <c r="I2133"/>
  <c r="H2133"/>
  <c r="G2133"/>
  <c r="F2133"/>
  <c r="C2133"/>
  <c r="B2133"/>
  <c r="AB2132"/>
  <c r="X2132"/>
  <c r="V2132"/>
  <c r="T2132"/>
  <c r="S2132"/>
  <c r="R2132"/>
  <c r="J2132"/>
  <c r="I2132"/>
  <c r="H2132"/>
  <c r="G2132"/>
  <c r="F2132"/>
  <c r="C2132"/>
  <c r="B2132"/>
  <c r="AB2131"/>
  <c r="X2131"/>
  <c r="V2131"/>
  <c r="T2131"/>
  <c r="S2131"/>
  <c r="R2131"/>
  <c r="J2131"/>
  <c r="I2131"/>
  <c r="H2131"/>
  <c r="G2131"/>
  <c r="F2131"/>
  <c r="C2131"/>
  <c r="B2131"/>
  <c r="AB2130"/>
  <c r="X2130"/>
  <c r="V2130"/>
  <c r="T2130"/>
  <c r="S2130"/>
  <c r="R2130"/>
  <c r="J2130"/>
  <c r="I2130"/>
  <c r="H2130"/>
  <c r="G2130"/>
  <c r="F2130"/>
  <c r="C2130"/>
  <c r="B2130"/>
  <c r="AB2129"/>
  <c r="X2129"/>
  <c r="V2129"/>
  <c r="T2129"/>
  <c r="S2129"/>
  <c r="R2129"/>
  <c r="J2129"/>
  <c r="I2129"/>
  <c r="H2129"/>
  <c r="G2129"/>
  <c r="F2129"/>
  <c r="C2129"/>
  <c r="B2129"/>
  <c r="AB2128"/>
  <c r="X2128"/>
  <c r="V2128"/>
  <c r="T2128"/>
  <c r="S2128"/>
  <c r="R2128"/>
  <c r="J2128"/>
  <c r="I2128"/>
  <c r="H2128"/>
  <c r="G2128"/>
  <c r="F2128"/>
  <c r="C2128"/>
  <c r="B2128"/>
  <c r="AB2127"/>
  <c r="X2127"/>
  <c r="V2127"/>
  <c r="T2127"/>
  <c r="S2127"/>
  <c r="R2127"/>
  <c r="J2127"/>
  <c r="I2127"/>
  <c r="H2127"/>
  <c r="G2127"/>
  <c r="F2127"/>
  <c r="C2127"/>
  <c r="B2127"/>
  <c r="AB2126"/>
  <c r="X2126"/>
  <c r="V2126"/>
  <c r="T2126"/>
  <c r="S2126"/>
  <c r="R2126"/>
  <c r="J2126"/>
  <c r="I2126"/>
  <c r="H2126"/>
  <c r="G2126"/>
  <c r="F2126"/>
  <c r="C2126"/>
  <c r="B2126"/>
  <c r="AB2125"/>
  <c r="X2125"/>
  <c r="V2125"/>
  <c r="T2125"/>
  <c r="S2125"/>
  <c r="R2125"/>
  <c r="J2125"/>
  <c r="I2125"/>
  <c r="H2125"/>
  <c r="G2125"/>
  <c r="F2125"/>
  <c r="C2125"/>
  <c r="B2125"/>
  <c r="AB2124"/>
  <c r="X2124"/>
  <c r="V2124"/>
  <c r="T2124"/>
  <c r="S2124"/>
  <c r="R2124"/>
  <c r="J2124"/>
  <c r="I2124"/>
  <c r="H2124"/>
  <c r="G2124"/>
  <c r="F2124"/>
  <c r="C2124"/>
  <c r="B2124"/>
  <c r="AB2123"/>
  <c r="X2123"/>
  <c r="V2123"/>
  <c r="T2123"/>
  <c r="S2123"/>
  <c r="R2123"/>
  <c r="J2123"/>
  <c r="I2123"/>
  <c r="H2123"/>
  <c r="G2123"/>
  <c r="F2123"/>
  <c r="C2123"/>
  <c r="B2123"/>
  <c r="AB2122"/>
  <c r="X2122"/>
  <c r="V2122"/>
  <c r="T2122"/>
  <c r="S2122"/>
  <c r="R2122"/>
  <c r="J2122"/>
  <c r="I2122"/>
  <c r="H2122"/>
  <c r="G2122"/>
  <c r="F2122"/>
  <c r="C2122"/>
  <c r="B2122"/>
  <c r="AB2121"/>
  <c r="X2121"/>
  <c r="V2121"/>
  <c r="T2121"/>
  <c r="S2121"/>
  <c r="R2121"/>
  <c r="J2121"/>
  <c r="I2121"/>
  <c r="H2121"/>
  <c r="G2121"/>
  <c r="F2121"/>
  <c r="C2121"/>
  <c r="B2121"/>
  <c r="AB2120"/>
  <c r="X2120"/>
  <c r="V2120"/>
  <c r="T2120"/>
  <c r="S2120"/>
  <c r="R2120"/>
  <c r="J2120"/>
  <c r="I2120"/>
  <c r="H2120"/>
  <c r="G2120"/>
  <c r="F2120"/>
  <c r="C2120"/>
  <c r="B2120"/>
  <c r="AB2119"/>
  <c r="X2119"/>
  <c r="V2119"/>
  <c r="T2119"/>
  <c r="S2119"/>
  <c r="R2119"/>
  <c r="J2119"/>
  <c r="I2119"/>
  <c r="H2119"/>
  <c r="G2119"/>
  <c r="F2119"/>
  <c r="C2119"/>
  <c r="B2119"/>
  <c r="AB2118"/>
  <c r="X2118"/>
  <c r="V2118"/>
  <c r="T2118"/>
  <c r="S2118"/>
  <c r="R2118"/>
  <c r="J2118"/>
  <c r="I2118"/>
  <c r="H2118"/>
  <c r="G2118"/>
  <c r="F2118"/>
  <c r="C2118"/>
  <c r="B2118"/>
  <c r="AB2117"/>
  <c r="X2117"/>
  <c r="V2117"/>
  <c r="T2117"/>
  <c r="S2117"/>
  <c r="R2117"/>
  <c r="J2117"/>
  <c r="I2117"/>
  <c r="H2117"/>
  <c r="G2117"/>
  <c r="F2117"/>
  <c r="C2117"/>
  <c r="B2117"/>
  <c r="AB2116"/>
  <c r="X2116"/>
  <c r="V2116"/>
  <c r="T2116"/>
  <c r="S2116"/>
  <c r="R2116"/>
  <c r="J2116"/>
  <c r="I2116"/>
  <c r="H2116"/>
  <c r="G2116"/>
  <c r="F2116"/>
  <c r="C2116"/>
  <c r="B2116"/>
  <c r="AB2115"/>
  <c r="X2115"/>
  <c r="V2115"/>
  <c r="T2115"/>
  <c r="S2115"/>
  <c r="R2115"/>
  <c r="J2115"/>
  <c r="I2115"/>
  <c r="H2115"/>
  <c r="G2115"/>
  <c r="F2115"/>
  <c r="C2115"/>
  <c r="B2115"/>
  <c r="AB2114"/>
  <c r="X2114"/>
  <c r="V2114"/>
  <c r="T2114"/>
  <c r="S2114"/>
  <c r="R2114"/>
  <c r="J2114"/>
  <c r="I2114"/>
  <c r="H2114"/>
  <c r="G2114"/>
  <c r="F2114"/>
  <c r="C2114"/>
  <c r="B2114"/>
  <c r="AB2113"/>
  <c r="X2113"/>
  <c r="V2113"/>
  <c r="T2113"/>
  <c r="S2113"/>
  <c r="R2113"/>
  <c r="J2113"/>
  <c r="I2113"/>
  <c r="H2113"/>
  <c r="G2113"/>
  <c r="F2113"/>
  <c r="C2113"/>
  <c r="B2113"/>
  <c r="AB2112"/>
  <c r="X2112"/>
  <c r="V2112"/>
  <c r="T2112"/>
  <c r="S2112"/>
  <c r="R2112"/>
  <c r="J2112"/>
  <c r="I2112"/>
  <c r="H2112"/>
  <c r="G2112"/>
  <c r="F2112"/>
  <c r="C2112"/>
  <c r="B2112"/>
  <c r="AB2111"/>
  <c r="X2111"/>
  <c r="V2111"/>
  <c r="T2111"/>
  <c r="S2111"/>
  <c r="R2111"/>
  <c r="J2111"/>
  <c r="I2111"/>
  <c r="H2111"/>
  <c r="G2111"/>
  <c r="F2111"/>
  <c r="C2111"/>
  <c r="B2111"/>
  <c r="AB2110"/>
  <c r="X2110"/>
  <c r="V2110"/>
  <c r="T2110"/>
  <c r="S2110"/>
  <c r="R2110"/>
  <c r="J2110"/>
  <c r="I2110"/>
  <c r="H2110"/>
  <c r="G2110"/>
  <c r="F2110"/>
  <c r="C2110"/>
  <c r="B2110"/>
  <c r="AB2109"/>
  <c r="X2109"/>
  <c r="V2109"/>
  <c r="T2109"/>
  <c r="S2109"/>
  <c r="R2109"/>
  <c r="J2109"/>
  <c r="I2109"/>
  <c r="H2109"/>
  <c r="G2109"/>
  <c r="F2109"/>
  <c r="C2109"/>
  <c r="B2109"/>
  <c r="AB2108"/>
  <c r="X2108"/>
  <c r="V2108"/>
  <c r="T2108"/>
  <c r="S2108"/>
  <c r="R2108"/>
  <c r="J2108"/>
  <c r="I2108"/>
  <c r="H2108"/>
  <c r="G2108"/>
  <c r="F2108"/>
  <c r="C2108"/>
  <c r="B2108"/>
  <c r="AB2107"/>
  <c r="X2107"/>
  <c r="V2107"/>
  <c r="T2107"/>
  <c r="S2107"/>
  <c r="R2107"/>
  <c r="J2107"/>
  <c r="I2107"/>
  <c r="H2107"/>
  <c r="G2107"/>
  <c r="F2107"/>
  <c r="C2107"/>
  <c r="B2107"/>
  <c r="AB2106"/>
  <c r="X2106"/>
  <c r="V2106"/>
  <c r="T2106"/>
  <c r="S2106"/>
  <c r="R2106"/>
  <c r="J2106"/>
  <c r="I2106"/>
  <c r="H2106"/>
  <c r="G2106"/>
  <c r="F2106"/>
  <c r="C2106"/>
  <c r="B2106"/>
  <c r="AB2105"/>
  <c r="X2105"/>
  <c r="V2105"/>
  <c r="T2105"/>
  <c r="S2105"/>
  <c r="R2105"/>
  <c r="J2105"/>
  <c r="I2105"/>
  <c r="H2105"/>
  <c r="G2105"/>
  <c r="F2105"/>
  <c r="C2105"/>
  <c r="B2105"/>
  <c r="AB2104"/>
  <c r="X2104"/>
  <c r="V2104"/>
  <c r="T2104"/>
  <c r="S2104"/>
  <c r="R2104"/>
  <c r="J2104"/>
  <c r="I2104"/>
  <c r="H2104"/>
  <c r="G2104"/>
  <c r="F2104"/>
  <c r="C2104"/>
  <c r="B2104"/>
  <c r="AB2103"/>
  <c r="X2103"/>
  <c r="V2103"/>
  <c r="T2103"/>
  <c r="S2103"/>
  <c r="R2103"/>
  <c r="J2103"/>
  <c r="I2103"/>
  <c r="H2103"/>
  <c r="G2103"/>
  <c r="F2103"/>
  <c r="C2103"/>
  <c r="B2103"/>
  <c r="AB2102"/>
  <c r="X2102"/>
  <c r="V2102"/>
  <c r="T2102"/>
  <c r="S2102"/>
  <c r="R2102"/>
  <c r="J2102"/>
  <c r="I2102"/>
  <c r="H2102"/>
  <c r="G2102"/>
  <c r="F2102"/>
  <c r="C2102"/>
  <c r="B2102"/>
  <c r="AB2101"/>
  <c r="X2101"/>
  <c r="V2101"/>
  <c r="T2101"/>
  <c r="S2101"/>
  <c r="R2101"/>
  <c r="J2101"/>
  <c r="I2101"/>
  <c r="H2101"/>
  <c r="G2101"/>
  <c r="F2101"/>
  <c r="C2101"/>
  <c r="B2101"/>
  <c r="AB2100"/>
  <c r="X2100"/>
  <c r="V2100"/>
  <c r="T2100"/>
  <c r="S2100"/>
  <c r="R2100"/>
  <c r="J2100"/>
  <c r="I2100"/>
  <c r="H2100"/>
  <c r="G2100"/>
  <c r="F2100"/>
  <c r="C2100"/>
  <c r="B2100"/>
  <c r="AB2099"/>
  <c r="X2099"/>
  <c r="V2099"/>
  <c r="T2099"/>
  <c r="S2099"/>
  <c r="R2099"/>
  <c r="J2099"/>
  <c r="I2099"/>
  <c r="H2099"/>
  <c r="G2099"/>
  <c r="F2099"/>
  <c r="C2099"/>
  <c r="B2099"/>
  <c r="AB2098"/>
  <c r="X2098"/>
  <c r="V2098"/>
  <c r="T2098"/>
  <c r="S2098"/>
  <c r="R2098"/>
  <c r="J2098"/>
  <c r="I2098"/>
  <c r="H2098"/>
  <c r="G2098"/>
  <c r="F2098"/>
  <c r="C2098"/>
  <c r="B2098"/>
  <c r="AB2097"/>
  <c r="X2097"/>
  <c r="V2097"/>
  <c r="T2097"/>
  <c r="S2097"/>
  <c r="R2097"/>
  <c r="J2097"/>
  <c r="I2097"/>
  <c r="H2097"/>
  <c r="G2097"/>
  <c r="F2097"/>
  <c r="C2097"/>
  <c r="B2097"/>
  <c r="AB2096"/>
  <c r="X2096"/>
  <c r="V2096"/>
  <c r="T2096"/>
  <c r="S2096"/>
  <c r="R2096"/>
  <c r="J2096"/>
  <c r="I2096"/>
  <c r="H2096"/>
  <c r="G2096"/>
  <c r="F2096"/>
  <c r="C2096"/>
  <c r="B2096"/>
  <c r="AB2095"/>
  <c r="X2095"/>
  <c r="V2095"/>
  <c r="T2095"/>
  <c r="S2095"/>
  <c r="R2095"/>
  <c r="J2095"/>
  <c r="I2095"/>
  <c r="H2095"/>
  <c r="G2095"/>
  <c r="F2095"/>
  <c r="C2095"/>
  <c r="B2095"/>
  <c r="AB2094"/>
  <c r="X2094"/>
  <c r="V2094"/>
  <c r="T2094"/>
  <c r="S2094"/>
  <c r="R2094"/>
  <c r="J2094"/>
  <c r="I2094"/>
  <c r="H2094"/>
  <c r="G2094"/>
  <c r="F2094"/>
  <c r="C2094"/>
  <c r="B2094"/>
  <c r="AB2093"/>
  <c r="X2093"/>
  <c r="V2093"/>
  <c r="T2093"/>
  <c r="S2093"/>
  <c r="R2093"/>
  <c r="J2093"/>
  <c r="I2093"/>
  <c r="H2093"/>
  <c r="G2093"/>
  <c r="F2093"/>
  <c r="C2093"/>
  <c r="B2093"/>
  <c r="AB2092"/>
  <c r="X2092"/>
  <c r="V2092"/>
  <c r="T2092"/>
  <c r="S2092"/>
  <c r="R2092"/>
  <c r="J2092"/>
  <c r="I2092"/>
  <c r="H2092"/>
  <c r="G2092"/>
  <c r="F2092"/>
  <c r="C2092"/>
  <c r="B2092"/>
  <c r="AB2091"/>
  <c r="X2091"/>
  <c r="V2091"/>
  <c r="T2091"/>
  <c r="S2091"/>
  <c r="R2091"/>
  <c r="J2091"/>
  <c r="I2091"/>
  <c r="H2091"/>
  <c r="G2091"/>
  <c r="F2091"/>
  <c r="C2091"/>
  <c r="B2091"/>
  <c r="AB2090"/>
  <c r="X2090"/>
  <c r="V2090"/>
  <c r="T2090"/>
  <c r="S2090"/>
  <c r="R2090"/>
  <c r="J2090"/>
  <c r="I2090"/>
  <c r="H2090"/>
  <c r="G2090"/>
  <c r="F2090"/>
  <c r="C2090"/>
  <c r="B2090"/>
  <c r="AB2089"/>
  <c r="X2089"/>
  <c r="V2089"/>
  <c r="T2089"/>
  <c r="S2089"/>
  <c r="R2089"/>
  <c r="J2089"/>
  <c r="I2089"/>
  <c r="H2089"/>
  <c r="G2089"/>
  <c r="F2089"/>
  <c r="C2089"/>
  <c r="B2089"/>
  <c r="AB2088"/>
  <c r="X2088"/>
  <c r="V2088"/>
  <c r="T2088"/>
  <c r="S2088"/>
  <c r="R2088"/>
  <c r="J2088"/>
  <c r="I2088"/>
  <c r="H2088"/>
  <c r="G2088"/>
  <c r="F2088"/>
  <c r="C2088"/>
  <c r="B2088"/>
  <c r="AB2087"/>
  <c r="X2087"/>
  <c r="V2087"/>
  <c r="T2087"/>
  <c r="S2087"/>
  <c r="R2087"/>
  <c r="J2087"/>
  <c r="I2087"/>
  <c r="H2087"/>
  <c r="G2087"/>
  <c r="F2087"/>
  <c r="C2087"/>
  <c r="B2087"/>
  <c r="AB2086"/>
  <c r="X2086"/>
  <c r="V2086"/>
  <c r="T2086"/>
  <c r="S2086"/>
  <c r="R2086"/>
  <c r="J2086"/>
  <c r="I2086"/>
  <c r="H2086"/>
  <c r="G2086"/>
  <c r="F2086"/>
  <c r="C2086"/>
  <c r="B2086"/>
  <c r="AB2085"/>
  <c r="X2085"/>
  <c r="V2085"/>
  <c r="T2085"/>
  <c r="S2085"/>
  <c r="R2085"/>
  <c r="J2085"/>
  <c r="I2085"/>
  <c r="H2085"/>
  <c r="G2085"/>
  <c r="F2085"/>
  <c r="C2085"/>
  <c r="B2085"/>
  <c r="AB2084"/>
  <c r="X2084"/>
  <c r="V2084"/>
  <c r="T2084"/>
  <c r="S2084"/>
  <c r="R2084"/>
  <c r="J2084"/>
  <c r="I2084"/>
  <c r="H2084"/>
  <c r="G2084"/>
  <c r="F2084"/>
  <c r="C2084"/>
  <c r="B2084"/>
  <c r="AB2083"/>
  <c r="X2083"/>
  <c r="V2083"/>
  <c r="T2083"/>
  <c r="S2083"/>
  <c r="R2083"/>
  <c r="J2083"/>
  <c r="I2083"/>
  <c r="H2083"/>
  <c r="G2083"/>
  <c r="F2083"/>
  <c r="C2083"/>
  <c r="B2083"/>
  <c r="AB2082"/>
  <c r="X2082"/>
  <c r="V2082"/>
  <c r="T2082"/>
  <c r="S2082"/>
  <c r="R2082"/>
  <c r="J2082"/>
  <c r="I2082"/>
  <c r="H2082"/>
  <c r="G2082"/>
  <c r="F2082"/>
  <c r="C2082"/>
  <c r="B2082"/>
  <c r="AB2081"/>
  <c r="X2081"/>
  <c r="V2081"/>
  <c r="T2081"/>
  <c r="S2081"/>
  <c r="R2081"/>
  <c r="J2081"/>
  <c r="I2081"/>
  <c r="H2081"/>
  <c r="G2081"/>
  <c r="F2081"/>
  <c r="C2081"/>
  <c r="B2081"/>
  <c r="AB2080"/>
  <c r="X2080"/>
  <c r="V2080"/>
  <c r="T2080"/>
  <c r="S2080"/>
  <c r="R2080"/>
  <c r="J2080"/>
  <c r="I2080"/>
  <c r="H2080"/>
  <c r="G2080"/>
  <c r="F2080"/>
  <c r="C2080"/>
  <c r="B2080"/>
  <c r="AB2079"/>
  <c r="X2079"/>
  <c r="V2079"/>
  <c r="T2079"/>
  <c r="S2079"/>
  <c r="R2079"/>
  <c r="J2079"/>
  <c r="I2079"/>
  <c r="H2079"/>
  <c r="G2079"/>
  <c r="F2079"/>
  <c r="C2079"/>
  <c r="B2079"/>
  <c r="AB2078"/>
  <c r="X2078"/>
  <c r="V2078"/>
  <c r="T2078"/>
  <c r="S2078"/>
  <c r="R2078"/>
  <c r="J2078"/>
  <c r="I2078"/>
  <c r="H2078"/>
  <c r="G2078"/>
  <c r="F2078"/>
  <c r="C2078"/>
  <c r="B2078"/>
  <c r="AB2077"/>
  <c r="X2077"/>
  <c r="V2077"/>
  <c r="T2077"/>
  <c r="S2077"/>
  <c r="R2077"/>
  <c r="J2077"/>
  <c r="I2077"/>
  <c r="H2077"/>
  <c r="G2077"/>
  <c r="F2077"/>
  <c r="C2077"/>
  <c r="B2077"/>
  <c r="AB2076"/>
  <c r="X2076"/>
  <c r="V2076"/>
  <c r="T2076"/>
  <c r="S2076"/>
  <c r="R2076"/>
  <c r="J2076"/>
  <c r="I2076"/>
  <c r="H2076"/>
  <c r="G2076"/>
  <c r="F2076"/>
  <c r="C2076"/>
  <c r="B2076"/>
  <c r="AB2075"/>
  <c r="X2075"/>
  <c r="V2075"/>
  <c r="T2075"/>
  <c r="S2075"/>
  <c r="R2075"/>
  <c r="J2075"/>
  <c r="I2075"/>
  <c r="H2075"/>
  <c r="G2075"/>
  <c r="F2075"/>
  <c r="C2075"/>
  <c r="B2075"/>
  <c r="AB2074"/>
  <c r="X2074"/>
  <c r="V2074"/>
  <c r="T2074"/>
  <c r="S2074"/>
  <c r="R2074"/>
  <c r="J2074"/>
  <c r="I2074"/>
  <c r="H2074"/>
  <c r="G2074"/>
  <c r="F2074"/>
  <c r="C2074"/>
  <c r="B2074"/>
  <c r="AB2073"/>
  <c r="X2073"/>
  <c r="V2073"/>
  <c r="T2073"/>
  <c r="S2073"/>
  <c r="R2073"/>
  <c r="J2073"/>
  <c r="I2073"/>
  <c r="H2073"/>
  <c r="G2073"/>
  <c r="F2073"/>
  <c r="C2073"/>
  <c r="B2073"/>
  <c r="AB2072"/>
  <c r="X2072"/>
  <c r="V2072"/>
  <c r="T2072"/>
  <c r="S2072"/>
  <c r="R2072"/>
  <c r="J2072"/>
  <c r="I2072"/>
  <c r="H2072"/>
  <c r="G2072"/>
  <c r="F2072"/>
  <c r="C2072"/>
  <c r="B2072"/>
  <c r="AB2071"/>
  <c r="X2071"/>
  <c r="V2071"/>
  <c r="T2071"/>
  <c r="S2071"/>
  <c r="R2071"/>
  <c r="J2071"/>
  <c r="I2071"/>
  <c r="H2071"/>
  <c r="G2071"/>
  <c r="F2071"/>
  <c r="C2071"/>
  <c r="B2071"/>
  <c r="AB2070"/>
  <c r="X2070"/>
  <c r="V2070"/>
  <c r="T2070"/>
  <c r="S2070"/>
  <c r="R2070"/>
  <c r="J2070"/>
  <c r="I2070"/>
  <c r="H2070"/>
  <c r="G2070"/>
  <c r="F2070"/>
  <c r="C2070"/>
  <c r="B2070"/>
  <c r="AB2069"/>
  <c r="X2069"/>
  <c r="V2069"/>
  <c r="T2069"/>
  <c r="S2069"/>
  <c r="R2069"/>
  <c r="J2069"/>
  <c r="I2069"/>
  <c r="H2069"/>
  <c r="G2069"/>
  <c r="F2069"/>
  <c r="C2069"/>
  <c r="B2069"/>
  <c r="AB2068"/>
  <c r="X2068"/>
  <c r="V2068"/>
  <c r="T2068"/>
  <c r="S2068"/>
  <c r="R2068"/>
  <c r="J2068"/>
  <c r="I2068"/>
  <c r="H2068"/>
  <c r="G2068"/>
  <c r="F2068"/>
  <c r="C2068"/>
  <c r="B2068"/>
  <c r="AB2067"/>
  <c r="X2067"/>
  <c r="V2067"/>
  <c r="T2067"/>
  <c r="S2067"/>
  <c r="R2067"/>
  <c r="J2067"/>
  <c r="I2067"/>
  <c r="H2067"/>
  <c r="G2067"/>
  <c r="F2067"/>
  <c r="C2067"/>
  <c r="B2067"/>
  <c r="AB2066"/>
  <c r="X2066"/>
  <c r="V2066"/>
  <c r="T2066"/>
  <c r="S2066"/>
  <c r="R2066"/>
  <c r="J2066"/>
  <c r="I2066"/>
  <c r="H2066"/>
  <c r="G2066"/>
  <c r="F2066"/>
  <c r="C2066"/>
  <c r="B2066"/>
  <c r="AB2065"/>
  <c r="X2065"/>
  <c r="V2065"/>
  <c r="T2065"/>
  <c r="S2065"/>
  <c r="R2065"/>
  <c r="J2065"/>
  <c r="I2065"/>
  <c r="H2065"/>
  <c r="G2065"/>
  <c r="F2065"/>
  <c r="C2065"/>
  <c r="B2065"/>
  <c r="AB2064"/>
  <c r="X2064"/>
  <c r="V2064"/>
  <c r="T2064"/>
  <c r="S2064"/>
  <c r="R2064"/>
  <c r="J2064"/>
  <c r="I2064"/>
  <c r="H2064"/>
  <c r="G2064"/>
  <c r="F2064"/>
  <c r="C2064"/>
  <c r="B2064"/>
  <c r="AB2063"/>
  <c r="X2063"/>
  <c r="V2063"/>
  <c r="T2063"/>
  <c r="S2063"/>
  <c r="R2063"/>
  <c r="J2063"/>
  <c r="I2063"/>
  <c r="H2063"/>
  <c r="G2063"/>
  <c r="F2063"/>
  <c r="C2063"/>
  <c r="B2063"/>
  <c r="AB2062"/>
  <c r="X2062"/>
  <c r="V2062"/>
  <c r="T2062"/>
  <c r="S2062"/>
  <c r="R2062"/>
  <c r="J2062"/>
  <c r="I2062"/>
  <c r="H2062"/>
  <c r="G2062"/>
  <c r="F2062"/>
  <c r="C2062"/>
  <c r="B2062"/>
  <c r="AB2061"/>
  <c r="X2061"/>
  <c r="V2061"/>
  <c r="T2061"/>
  <c r="S2061"/>
  <c r="R2061"/>
  <c r="J2061"/>
  <c r="I2061"/>
  <c r="H2061"/>
  <c r="G2061"/>
  <c r="F2061"/>
  <c r="C2061"/>
  <c r="B2061"/>
  <c r="AB2060"/>
  <c r="X2060"/>
  <c r="V2060"/>
  <c r="T2060"/>
  <c r="S2060"/>
  <c r="R2060"/>
  <c r="J2060"/>
  <c r="I2060"/>
  <c r="H2060"/>
  <c r="G2060"/>
  <c r="F2060"/>
  <c r="C2060"/>
  <c r="B2060"/>
  <c r="AB2059"/>
  <c r="X2059"/>
  <c r="V2059"/>
  <c r="T2059"/>
  <c r="S2059"/>
  <c r="R2059"/>
  <c r="J2059"/>
  <c r="I2059"/>
  <c r="H2059"/>
  <c r="G2059"/>
  <c r="F2059"/>
  <c r="C2059"/>
  <c r="B2059"/>
  <c r="AB2058"/>
  <c r="X2058"/>
  <c r="V2058"/>
  <c r="T2058"/>
  <c r="S2058"/>
  <c r="R2058"/>
  <c r="J2058"/>
  <c r="I2058"/>
  <c r="H2058"/>
  <c r="G2058"/>
  <c r="F2058"/>
  <c r="C2058"/>
  <c r="B2058"/>
  <c r="AB2057"/>
  <c r="X2057"/>
  <c r="V2057"/>
  <c r="T2057"/>
  <c r="S2057"/>
  <c r="R2057"/>
  <c r="J2057"/>
  <c r="I2057"/>
  <c r="H2057"/>
  <c r="G2057"/>
  <c r="F2057"/>
  <c r="C2057"/>
  <c r="B2057"/>
  <c r="AB2056"/>
  <c r="X2056"/>
  <c r="V2056"/>
  <c r="T2056"/>
  <c r="S2056"/>
  <c r="R2056"/>
  <c r="J2056"/>
  <c r="I2056"/>
  <c r="H2056"/>
  <c r="G2056"/>
  <c r="F2056"/>
  <c r="C2056"/>
  <c r="B2056"/>
  <c r="AB2055"/>
  <c r="X2055"/>
  <c r="V2055"/>
  <c r="T2055"/>
  <c r="S2055"/>
  <c r="R2055"/>
  <c r="J2055"/>
  <c r="I2055"/>
  <c r="H2055"/>
  <c r="G2055"/>
  <c r="F2055"/>
  <c r="C2055"/>
  <c r="B2055"/>
  <c r="AB2054"/>
  <c r="X2054"/>
  <c r="V2054"/>
  <c r="T2054"/>
  <c r="S2054"/>
  <c r="R2054"/>
  <c r="J2054"/>
  <c r="I2054"/>
  <c r="H2054"/>
  <c r="G2054"/>
  <c r="F2054"/>
  <c r="C2054"/>
  <c r="B2054"/>
  <c r="AB2053"/>
  <c r="X2053"/>
  <c r="V2053"/>
  <c r="T2053"/>
  <c r="S2053"/>
  <c r="R2053"/>
  <c r="J2053"/>
  <c r="I2053"/>
  <c r="H2053"/>
  <c r="G2053"/>
  <c r="F2053"/>
  <c r="C2053"/>
  <c r="B2053"/>
  <c r="AB2052"/>
  <c r="X2052"/>
  <c r="V2052"/>
  <c r="T2052"/>
  <c r="S2052"/>
  <c r="R2052"/>
  <c r="J2052"/>
  <c r="I2052"/>
  <c r="H2052"/>
  <c r="G2052"/>
  <c r="F2052"/>
  <c r="C2052"/>
  <c r="B2052"/>
  <c r="AB2051"/>
  <c r="X2051"/>
  <c r="V2051"/>
  <c r="T2051"/>
  <c r="S2051"/>
  <c r="R2051"/>
  <c r="J2051"/>
  <c r="I2051"/>
  <c r="H2051"/>
  <c r="G2051"/>
  <c r="F2051"/>
  <c r="C2051"/>
  <c r="B2051"/>
  <c r="AB2050"/>
  <c r="X2050"/>
  <c r="V2050"/>
  <c r="T2050"/>
  <c r="S2050"/>
  <c r="R2050"/>
  <c r="J2050"/>
  <c r="I2050"/>
  <c r="H2050"/>
  <c r="G2050"/>
  <c r="F2050"/>
  <c r="C2050"/>
  <c r="B2050"/>
  <c r="AB2049"/>
  <c r="X2049"/>
  <c r="V2049"/>
  <c r="T2049"/>
  <c r="S2049"/>
  <c r="R2049"/>
  <c r="J2049"/>
  <c r="I2049"/>
  <c r="H2049"/>
  <c r="G2049"/>
  <c r="F2049"/>
  <c r="C2049"/>
  <c r="B2049"/>
  <c r="AB2048"/>
  <c r="X2048"/>
  <c r="V2048"/>
  <c r="T2048"/>
  <c r="S2048"/>
  <c r="R2048"/>
  <c r="J2048"/>
  <c r="I2048"/>
  <c r="H2048"/>
  <c r="G2048"/>
  <c r="F2048"/>
  <c r="C2048"/>
  <c r="B2048"/>
  <c r="AB2047"/>
  <c r="X2047"/>
  <c r="V2047"/>
  <c r="T2047"/>
  <c r="S2047"/>
  <c r="R2047"/>
  <c r="J2047"/>
  <c r="I2047"/>
  <c r="H2047"/>
  <c r="G2047"/>
  <c r="F2047"/>
  <c r="C2047"/>
  <c r="B2047"/>
  <c r="AB2046"/>
  <c r="X2046"/>
  <c r="V2046"/>
  <c r="T2046"/>
  <c r="S2046"/>
  <c r="R2046"/>
  <c r="J2046"/>
  <c r="I2046"/>
  <c r="H2046"/>
  <c r="G2046"/>
  <c r="F2046"/>
  <c r="C2046"/>
  <c r="B2046"/>
  <c r="AB2045"/>
  <c r="X2045"/>
  <c r="V2045"/>
  <c r="T2045"/>
  <c r="S2045"/>
  <c r="R2045"/>
  <c r="J2045"/>
  <c r="I2045"/>
  <c r="H2045"/>
  <c r="G2045"/>
  <c r="F2045"/>
  <c r="C2045"/>
  <c r="B2045"/>
  <c r="AB2044"/>
  <c r="X2044"/>
  <c r="V2044"/>
  <c r="T2044"/>
  <c r="S2044"/>
  <c r="R2044"/>
  <c r="J2044"/>
  <c r="I2044"/>
  <c r="H2044"/>
  <c r="G2044"/>
  <c r="F2044"/>
  <c r="C2044"/>
  <c r="B2044"/>
  <c r="AB2043"/>
  <c r="X2043"/>
  <c r="V2043"/>
  <c r="T2043"/>
  <c r="S2043"/>
  <c r="R2043"/>
  <c r="J2043"/>
  <c r="I2043"/>
  <c r="H2043"/>
  <c r="G2043"/>
  <c r="F2043"/>
  <c r="C2043"/>
  <c r="B2043"/>
  <c r="AB2042"/>
  <c r="X2042"/>
  <c r="V2042"/>
  <c r="T2042"/>
  <c r="S2042"/>
  <c r="R2042"/>
  <c r="J2042"/>
  <c r="I2042"/>
  <c r="H2042"/>
  <c r="G2042"/>
  <c r="F2042"/>
  <c r="C2042"/>
  <c r="B2042"/>
  <c r="AB2041"/>
  <c r="X2041"/>
  <c r="V2041"/>
  <c r="T2041"/>
  <c r="S2041"/>
  <c r="R2041"/>
  <c r="J2041"/>
  <c r="I2041"/>
  <c r="H2041"/>
  <c r="G2041"/>
  <c r="F2041"/>
  <c r="C2041"/>
  <c r="B2041"/>
  <c r="AB2040"/>
  <c r="X2040"/>
  <c r="V2040"/>
  <c r="T2040"/>
  <c r="S2040"/>
  <c r="R2040"/>
  <c r="J2040"/>
  <c r="I2040"/>
  <c r="H2040"/>
  <c r="G2040"/>
  <c r="F2040"/>
  <c r="C2040"/>
  <c r="B2040"/>
  <c r="AB2039"/>
  <c r="X2039"/>
  <c r="V2039"/>
  <c r="T2039"/>
  <c r="S2039"/>
  <c r="R2039"/>
  <c r="J2039"/>
  <c r="I2039"/>
  <c r="H2039"/>
  <c r="G2039"/>
  <c r="F2039"/>
  <c r="C2039"/>
  <c r="B2039"/>
  <c r="AB2038"/>
  <c r="X2038"/>
  <c r="V2038"/>
  <c r="T2038"/>
  <c r="S2038"/>
  <c r="R2038"/>
  <c r="J2038"/>
  <c r="I2038"/>
  <c r="H2038"/>
  <c r="G2038"/>
  <c r="F2038"/>
  <c r="C2038"/>
  <c r="B2038"/>
  <c r="AB2037"/>
  <c r="X2037"/>
  <c r="V2037"/>
  <c r="T2037"/>
  <c r="S2037"/>
  <c r="R2037"/>
  <c r="J2037"/>
  <c r="I2037"/>
  <c r="H2037"/>
  <c r="G2037"/>
  <c r="F2037"/>
  <c r="C2037"/>
  <c r="B2037"/>
  <c r="AB2036"/>
  <c r="X2036"/>
  <c r="V2036"/>
  <c r="T2036"/>
  <c r="S2036"/>
  <c r="R2036"/>
  <c r="J2036"/>
  <c r="I2036"/>
  <c r="H2036"/>
  <c r="G2036"/>
  <c r="F2036"/>
  <c r="C2036"/>
  <c r="B2036"/>
  <c r="AB2035"/>
  <c r="X2035"/>
  <c r="V2035"/>
  <c r="T2035"/>
  <c r="S2035"/>
  <c r="R2035"/>
  <c r="J2035"/>
  <c r="I2035"/>
  <c r="H2035"/>
  <c r="G2035"/>
  <c r="F2035"/>
  <c r="C2035"/>
  <c r="B2035"/>
  <c r="AB2034"/>
  <c r="X2034"/>
  <c r="V2034"/>
  <c r="T2034"/>
  <c r="S2034"/>
  <c r="R2034"/>
  <c r="J2034"/>
  <c r="I2034"/>
  <c r="H2034"/>
  <c r="G2034"/>
  <c r="F2034"/>
  <c r="C2034"/>
  <c r="B2034"/>
  <c r="AB2033"/>
  <c r="X2033"/>
  <c r="V2033"/>
  <c r="T2033"/>
  <c r="S2033"/>
  <c r="R2033"/>
  <c r="J2033"/>
  <c r="I2033"/>
  <c r="H2033"/>
  <c r="G2033"/>
  <c r="F2033"/>
  <c r="C2033"/>
  <c r="B2033"/>
  <c r="AB2032"/>
  <c r="X2032"/>
  <c r="V2032"/>
  <c r="T2032"/>
  <c r="S2032"/>
  <c r="R2032"/>
  <c r="J2032"/>
  <c r="I2032"/>
  <c r="H2032"/>
  <c r="G2032"/>
  <c r="F2032"/>
  <c r="C2032"/>
  <c r="B2032"/>
  <c r="AB2031"/>
  <c r="X2031"/>
  <c r="V2031"/>
  <c r="T2031"/>
  <c r="S2031"/>
  <c r="R2031"/>
  <c r="J2031"/>
  <c r="I2031"/>
  <c r="H2031"/>
  <c r="G2031"/>
  <c r="F2031"/>
  <c r="C2031"/>
  <c r="B2031"/>
  <c r="AB2030"/>
  <c r="X2030"/>
  <c r="V2030"/>
  <c r="T2030"/>
  <c r="S2030"/>
  <c r="R2030"/>
  <c r="J2030"/>
  <c r="I2030"/>
  <c r="H2030"/>
  <c r="G2030"/>
  <c r="F2030"/>
  <c r="C2030"/>
  <c r="B2030"/>
  <c r="AB2029"/>
  <c r="X2029"/>
  <c r="V2029"/>
  <c r="T2029"/>
  <c r="S2029"/>
  <c r="R2029"/>
  <c r="J2029"/>
  <c r="I2029"/>
  <c r="H2029"/>
  <c r="G2029"/>
  <c r="F2029"/>
  <c r="C2029"/>
  <c r="B2029"/>
  <c r="AB2028"/>
  <c r="X2028"/>
  <c r="V2028"/>
  <c r="T2028"/>
  <c r="S2028"/>
  <c r="R2028"/>
  <c r="J2028"/>
  <c r="I2028"/>
  <c r="H2028"/>
  <c r="G2028"/>
  <c r="F2028"/>
  <c r="C2028"/>
  <c r="B2028"/>
  <c r="AB2027"/>
  <c r="X2027"/>
  <c r="V2027"/>
  <c r="T2027"/>
  <c r="S2027"/>
  <c r="R2027"/>
  <c r="J2027"/>
  <c r="I2027"/>
  <c r="H2027"/>
  <c r="G2027"/>
  <c r="F2027"/>
  <c r="C2027"/>
  <c r="B2027"/>
  <c r="AB2026"/>
  <c r="X2026"/>
  <c r="V2026"/>
  <c r="T2026"/>
  <c r="S2026"/>
  <c r="R2026"/>
  <c r="J2026"/>
  <c r="I2026"/>
  <c r="H2026"/>
  <c r="G2026"/>
  <c r="F2026"/>
  <c r="C2026"/>
  <c r="B2026"/>
  <c r="AB2025"/>
  <c r="X2025"/>
  <c r="V2025"/>
  <c r="T2025"/>
  <c r="S2025"/>
  <c r="R2025"/>
  <c r="J2025"/>
  <c r="I2025"/>
  <c r="H2025"/>
  <c r="G2025"/>
  <c r="F2025"/>
  <c r="C2025"/>
  <c r="B2025"/>
  <c r="AB2024"/>
  <c r="X2024"/>
  <c r="V2024"/>
  <c r="T2024"/>
  <c r="S2024"/>
  <c r="R2024"/>
  <c r="J2024"/>
  <c r="I2024"/>
  <c r="H2024"/>
  <c r="G2024"/>
  <c r="F2024"/>
  <c r="C2024"/>
  <c r="B2024"/>
  <c r="AB2023"/>
  <c r="X2023"/>
  <c r="V2023"/>
  <c r="T2023"/>
  <c r="S2023"/>
  <c r="R2023"/>
  <c r="J2023"/>
  <c r="I2023"/>
  <c r="H2023"/>
  <c r="G2023"/>
  <c r="F2023"/>
  <c r="C2023"/>
  <c r="B2023"/>
  <c r="AB2022"/>
  <c r="X2022"/>
  <c r="V2022"/>
  <c r="T2022"/>
  <c r="S2022"/>
  <c r="R2022"/>
  <c r="J2022"/>
  <c r="I2022"/>
  <c r="H2022"/>
  <c r="G2022"/>
  <c r="F2022"/>
  <c r="C2022"/>
  <c r="B2022"/>
  <c r="AB2021"/>
  <c r="X2021"/>
  <c r="V2021"/>
  <c r="T2021"/>
  <c r="S2021"/>
  <c r="R2021"/>
  <c r="J2021"/>
  <c r="I2021"/>
  <c r="H2021"/>
  <c r="G2021"/>
  <c r="F2021"/>
  <c r="C2021"/>
  <c r="B2021"/>
  <c r="AB2020"/>
  <c r="X2020"/>
  <c r="V2020"/>
  <c r="T2020"/>
  <c r="S2020"/>
  <c r="R2020"/>
  <c r="J2020"/>
  <c r="I2020"/>
  <c r="H2020"/>
  <c r="G2020"/>
  <c r="F2020"/>
  <c r="C2020"/>
  <c r="B2020"/>
  <c r="AB2019"/>
  <c r="X2019"/>
  <c r="V2019"/>
  <c r="T2019"/>
  <c r="S2019"/>
  <c r="R2019"/>
  <c r="J2019"/>
  <c r="I2019"/>
  <c r="H2019"/>
  <c r="G2019"/>
  <c r="F2019"/>
  <c r="C2019"/>
  <c r="B2019"/>
  <c r="AB2018"/>
  <c r="X2018"/>
  <c r="V2018"/>
  <c r="T2018"/>
  <c r="S2018"/>
  <c r="R2018"/>
  <c r="J2018"/>
  <c r="I2018"/>
  <c r="H2018"/>
  <c r="G2018"/>
  <c r="F2018"/>
  <c r="C2018"/>
  <c r="B2018"/>
  <c r="AB2017"/>
  <c r="X2017"/>
  <c r="V2017"/>
  <c r="T2017"/>
  <c r="S2017"/>
  <c r="R2017"/>
  <c r="J2017"/>
  <c r="I2017"/>
  <c r="H2017"/>
  <c r="G2017"/>
  <c r="F2017"/>
  <c r="C2017"/>
  <c r="B2017"/>
  <c r="AB2016"/>
  <c r="X2016"/>
  <c r="V2016"/>
  <c r="T2016"/>
  <c r="S2016"/>
  <c r="R2016"/>
  <c r="J2016"/>
  <c r="I2016"/>
  <c r="H2016"/>
  <c r="G2016"/>
  <c r="F2016"/>
  <c r="C2016"/>
  <c r="B2016"/>
  <c r="AB2015"/>
  <c r="X2015"/>
  <c r="V2015"/>
  <c r="T2015"/>
  <c r="S2015"/>
  <c r="R2015"/>
  <c r="J2015"/>
  <c r="I2015"/>
  <c r="H2015"/>
  <c r="G2015"/>
  <c r="F2015"/>
  <c r="C2015"/>
  <c r="B2015"/>
  <c r="AB2014"/>
  <c r="X2014"/>
  <c r="V2014"/>
  <c r="T2014"/>
  <c r="S2014"/>
  <c r="R2014"/>
  <c r="J2014"/>
  <c r="I2014"/>
  <c r="H2014"/>
  <c r="G2014"/>
  <c r="F2014"/>
  <c r="C2014"/>
  <c r="B2014"/>
  <c r="AB2013"/>
  <c r="X2013"/>
  <c r="V2013"/>
  <c r="T2013"/>
  <c r="S2013"/>
  <c r="R2013"/>
  <c r="J2013"/>
  <c r="I2013"/>
  <c r="H2013"/>
  <c r="G2013"/>
  <c r="F2013"/>
  <c r="C2013"/>
  <c r="B2013"/>
  <c r="AB2012"/>
  <c r="X2012"/>
  <c r="V2012"/>
  <c r="T2012"/>
  <c r="S2012"/>
  <c r="R2012"/>
  <c r="J2012"/>
  <c r="I2012"/>
  <c r="H2012"/>
  <c r="G2012"/>
  <c r="F2012"/>
  <c r="C2012"/>
  <c r="B2012"/>
  <c r="AB2011"/>
  <c r="X2011"/>
  <c r="V2011"/>
  <c r="T2011"/>
  <c r="S2011"/>
  <c r="R2011"/>
  <c r="J2011"/>
  <c r="I2011"/>
  <c r="H2011"/>
  <c r="G2011"/>
  <c r="F2011"/>
  <c r="C2011"/>
  <c r="B2011"/>
  <c r="AB2010"/>
  <c r="X2010"/>
  <c r="V2010"/>
  <c r="T2010"/>
  <c r="S2010"/>
  <c r="R2010"/>
  <c r="J2010"/>
  <c r="I2010"/>
  <c r="H2010"/>
  <c r="G2010"/>
  <c r="F2010"/>
  <c r="C2010"/>
  <c r="B2010"/>
  <c r="AB2009"/>
  <c r="X2009"/>
  <c r="V2009"/>
  <c r="T2009"/>
  <c r="S2009"/>
  <c r="R2009"/>
  <c r="J2009"/>
  <c r="I2009"/>
  <c r="H2009"/>
  <c r="G2009"/>
  <c r="F2009"/>
  <c r="C2009"/>
  <c r="B2009"/>
  <c r="AB2008"/>
  <c r="X2008"/>
  <c r="V2008"/>
  <c r="T2008"/>
  <c r="S2008"/>
  <c r="R2008"/>
  <c r="J2008"/>
  <c r="I2008"/>
  <c r="H2008"/>
  <c r="G2008"/>
  <c r="F2008"/>
  <c r="C2008"/>
  <c r="B2008"/>
  <c r="AB2007"/>
  <c r="X2007"/>
  <c r="V2007"/>
  <c r="T2007"/>
  <c r="S2007"/>
  <c r="R2007"/>
  <c r="J2007"/>
  <c r="I2007"/>
  <c r="H2007"/>
  <c r="G2007"/>
  <c r="F2007"/>
  <c r="C2007"/>
  <c r="B2007"/>
  <c r="AB2006"/>
  <c r="X2006"/>
  <c r="V2006"/>
  <c r="T2006"/>
  <c r="S2006"/>
  <c r="R2006"/>
  <c r="J2006"/>
  <c r="I2006"/>
  <c r="H2006"/>
  <c r="G2006"/>
  <c r="F2006"/>
  <c r="C2006"/>
  <c r="B2006"/>
  <c r="AB2005"/>
  <c r="X2005"/>
  <c r="V2005"/>
  <c r="T2005"/>
  <c r="S2005"/>
  <c r="R2005"/>
  <c r="J2005"/>
  <c r="I2005"/>
  <c r="H2005"/>
  <c r="G2005"/>
  <c r="F2005"/>
  <c r="C2005"/>
  <c r="B2005"/>
  <c r="AB2004"/>
  <c r="X2004"/>
  <c r="V2004"/>
  <c r="T2004"/>
  <c r="S2004"/>
  <c r="R2004"/>
  <c r="J2004"/>
  <c r="I2004"/>
  <c r="H2004"/>
  <c r="G2004"/>
  <c r="F2004"/>
  <c r="C2004"/>
  <c r="B2004"/>
  <c r="AB2003"/>
  <c r="X2003"/>
  <c r="V2003"/>
  <c r="T2003"/>
  <c r="S2003"/>
  <c r="R2003"/>
  <c r="J2003"/>
  <c r="I2003"/>
  <c r="H2003"/>
  <c r="G2003"/>
  <c r="F2003"/>
  <c r="C2003"/>
  <c r="B2003"/>
  <c r="AB2002"/>
  <c r="X2002"/>
  <c r="V2002"/>
  <c r="T2002"/>
  <c r="S2002"/>
  <c r="R2002"/>
  <c r="J2002"/>
  <c r="I2002"/>
  <c r="H2002"/>
  <c r="G2002"/>
  <c r="F2002"/>
  <c r="C2002"/>
  <c r="B2002"/>
  <c r="AB2001"/>
  <c r="X2001"/>
  <c r="V2001"/>
  <c r="T2001"/>
  <c r="S2001"/>
  <c r="R2001"/>
  <c r="J2001"/>
  <c r="I2001"/>
  <c r="H2001"/>
  <c r="G2001"/>
  <c r="F2001"/>
  <c r="C2001"/>
  <c r="B2001"/>
  <c r="AB2000"/>
  <c r="X2000"/>
  <c r="V2000"/>
  <c r="T2000"/>
  <c r="S2000"/>
  <c r="R2000"/>
  <c r="J2000"/>
  <c r="I2000"/>
  <c r="H2000"/>
  <c r="G2000"/>
  <c r="F2000"/>
  <c r="C2000"/>
  <c r="B2000"/>
  <c r="AB1999"/>
  <c r="X1999"/>
  <c r="V1999"/>
  <c r="T1999"/>
  <c r="S1999"/>
  <c r="R1999"/>
  <c r="J1999"/>
  <c r="I1999"/>
  <c r="H1999"/>
  <c r="G1999"/>
  <c r="F1999"/>
  <c r="C1999"/>
  <c r="B1999"/>
  <c r="AB1998"/>
  <c r="X1998"/>
  <c r="V1998"/>
  <c r="T1998"/>
  <c r="S1998"/>
  <c r="R1998"/>
  <c r="J1998"/>
  <c r="I1998"/>
  <c r="H1998"/>
  <c r="G1998"/>
  <c r="F1998"/>
  <c r="C1998"/>
  <c r="B1998"/>
  <c r="AB1997"/>
  <c r="X1997"/>
  <c r="V1997"/>
  <c r="T1997"/>
  <c r="S1997"/>
  <c r="R1997"/>
  <c r="J1997"/>
  <c r="I1997"/>
  <c r="H1997"/>
  <c r="G1997"/>
  <c r="F1997"/>
  <c r="C1997"/>
  <c r="B1997"/>
  <c r="AB1996"/>
  <c r="X1996"/>
  <c r="V1996"/>
  <c r="T1996"/>
  <c r="S1996"/>
  <c r="R1996"/>
  <c r="J1996"/>
  <c r="I1996"/>
  <c r="H1996"/>
  <c r="G1996"/>
  <c r="F1996"/>
  <c r="C1996"/>
  <c r="B1996"/>
  <c r="AB1995"/>
  <c r="X1995"/>
  <c r="V1995"/>
  <c r="T1995"/>
  <c r="S1995"/>
  <c r="R1995"/>
  <c r="J1995"/>
  <c r="I1995"/>
  <c r="H1995"/>
  <c r="G1995"/>
  <c r="F1995"/>
  <c r="C1995"/>
  <c r="B1995"/>
  <c r="AB1994"/>
  <c r="X1994"/>
  <c r="V1994"/>
  <c r="T1994"/>
  <c r="S1994"/>
  <c r="R1994"/>
  <c r="J1994"/>
  <c r="I1994"/>
  <c r="H1994"/>
  <c r="G1994"/>
  <c r="F1994"/>
  <c r="C1994"/>
  <c r="B1994"/>
  <c r="AB1993"/>
  <c r="X1993"/>
  <c r="V1993"/>
  <c r="T1993"/>
  <c r="S1993"/>
  <c r="R1993"/>
  <c r="J1993"/>
  <c r="I1993"/>
  <c r="H1993"/>
  <c r="G1993"/>
  <c r="F1993"/>
  <c r="C1993"/>
  <c r="B1993"/>
  <c r="AB1992"/>
  <c r="X1992"/>
  <c r="V1992"/>
  <c r="T1992"/>
  <c r="S1992"/>
  <c r="R1992"/>
  <c r="J1992"/>
  <c r="I1992"/>
  <c r="H1992"/>
  <c r="G1992"/>
  <c r="F1992"/>
  <c r="C1992"/>
  <c r="B1992"/>
  <c r="AB1991"/>
  <c r="X1991"/>
  <c r="V1991"/>
  <c r="T1991"/>
  <c r="S1991"/>
  <c r="R1991"/>
  <c r="J1991"/>
  <c r="I1991"/>
  <c r="H1991"/>
  <c r="G1991"/>
  <c r="F1991"/>
  <c r="C1991"/>
  <c r="B1991"/>
  <c r="AB1990"/>
  <c r="X1990"/>
  <c r="V1990"/>
  <c r="T1990"/>
  <c r="S1990"/>
  <c r="R1990"/>
  <c r="J1990"/>
  <c r="I1990"/>
  <c r="H1990"/>
  <c r="G1990"/>
  <c r="F1990"/>
  <c r="C1990"/>
  <c r="B1990"/>
  <c r="AB1989"/>
  <c r="X1989"/>
  <c r="V1989"/>
  <c r="T1989"/>
  <c r="S1989"/>
  <c r="R1989"/>
  <c r="J1989"/>
  <c r="I1989"/>
  <c r="H1989"/>
  <c r="G1989"/>
  <c r="F1989"/>
  <c r="C1989"/>
  <c r="B1989"/>
  <c r="AB1988"/>
  <c r="X1988"/>
  <c r="V1988"/>
  <c r="T1988"/>
  <c r="S1988"/>
  <c r="R1988"/>
  <c r="J1988"/>
  <c r="I1988"/>
  <c r="H1988"/>
  <c r="G1988"/>
  <c r="F1988"/>
  <c r="C1988"/>
  <c r="B1988"/>
  <c r="AB1987"/>
  <c r="X1987"/>
  <c r="V1987"/>
  <c r="T1987"/>
  <c r="S1987"/>
  <c r="R1987"/>
  <c r="J1987"/>
  <c r="I1987"/>
  <c r="H1987"/>
  <c r="G1987"/>
  <c r="F1987"/>
  <c r="C1987"/>
  <c r="B1987"/>
  <c r="AB1986"/>
  <c r="X1986"/>
  <c r="V1986"/>
  <c r="T1986"/>
  <c r="S1986"/>
  <c r="R1986"/>
  <c r="J1986"/>
  <c r="I1986"/>
  <c r="H1986"/>
  <c r="G1986"/>
  <c r="F1986"/>
  <c r="C1986"/>
  <c r="B1986"/>
  <c r="AB1985"/>
  <c r="X1985"/>
  <c r="V1985"/>
  <c r="T1985"/>
  <c r="S1985"/>
  <c r="R1985"/>
  <c r="J1985"/>
  <c r="I1985"/>
  <c r="H1985"/>
  <c r="G1985"/>
  <c r="F1985"/>
  <c r="C1985"/>
  <c r="B1985"/>
  <c r="AB1984"/>
  <c r="X1984"/>
  <c r="V1984"/>
  <c r="T1984"/>
  <c r="S1984"/>
  <c r="R1984"/>
  <c r="J1984"/>
  <c r="I1984"/>
  <c r="H1984"/>
  <c r="G1984"/>
  <c r="F1984"/>
  <c r="C1984"/>
  <c r="B1984"/>
  <c r="AB1983"/>
  <c r="X1983"/>
  <c r="V1983"/>
  <c r="T1983"/>
  <c r="S1983"/>
  <c r="R1983"/>
  <c r="J1983"/>
  <c r="I1983"/>
  <c r="H1983"/>
  <c r="G1983"/>
  <c r="F1983"/>
  <c r="C1983"/>
  <c r="B1983"/>
  <c r="AB1982"/>
  <c r="X1982"/>
  <c r="V1982"/>
  <c r="T1982"/>
  <c r="S1982"/>
  <c r="R1982"/>
  <c r="J1982"/>
  <c r="I1982"/>
  <c r="H1982"/>
  <c r="G1982"/>
  <c r="F1982"/>
  <c r="C1982"/>
  <c r="B1982"/>
  <c r="AB1981"/>
  <c r="X1981"/>
  <c r="V1981"/>
  <c r="T1981"/>
  <c r="S1981"/>
  <c r="R1981"/>
  <c r="J1981"/>
  <c r="I1981"/>
  <c r="H1981"/>
  <c r="G1981"/>
  <c r="F1981"/>
  <c r="C1981"/>
  <c r="B1981"/>
  <c r="AB1980"/>
  <c r="X1980"/>
  <c r="V1980"/>
  <c r="T1980"/>
  <c r="S1980"/>
  <c r="R1980"/>
  <c r="J1980"/>
  <c r="I1980"/>
  <c r="H1980"/>
  <c r="G1980"/>
  <c r="F1980"/>
  <c r="C1980"/>
  <c r="B1980"/>
  <c r="AB1979"/>
  <c r="X1979"/>
  <c r="V1979"/>
  <c r="T1979"/>
  <c r="S1979"/>
  <c r="R1979"/>
  <c r="J1979"/>
  <c r="I1979"/>
  <c r="H1979"/>
  <c r="G1979"/>
  <c r="F1979"/>
  <c r="C1979"/>
  <c r="B1979"/>
  <c r="AB1978"/>
  <c r="X1978"/>
  <c r="V1978"/>
  <c r="T1978"/>
  <c r="S1978"/>
  <c r="R1978"/>
  <c r="J1978"/>
  <c r="I1978"/>
  <c r="H1978"/>
  <c r="G1978"/>
  <c r="F1978"/>
  <c r="C1978"/>
  <c r="B1978"/>
  <c r="AB1977"/>
  <c r="X1977"/>
  <c r="V1977"/>
  <c r="T1977"/>
  <c r="S1977"/>
  <c r="R1977"/>
  <c r="J1977"/>
  <c r="I1977"/>
  <c r="H1977"/>
  <c r="G1977"/>
  <c r="F1977"/>
  <c r="C1977"/>
  <c r="B1977"/>
  <c r="AB1976"/>
  <c r="X1976"/>
  <c r="V1976"/>
  <c r="T1976"/>
  <c r="S1976"/>
  <c r="R1976"/>
  <c r="J1976"/>
  <c r="I1976"/>
  <c r="H1976"/>
  <c r="G1976"/>
  <c r="F1976"/>
  <c r="C1976"/>
  <c r="B1976"/>
  <c r="AB1975"/>
  <c r="X1975"/>
  <c r="V1975"/>
  <c r="T1975"/>
  <c r="S1975"/>
  <c r="R1975"/>
  <c r="J1975"/>
  <c r="I1975"/>
  <c r="H1975"/>
  <c r="G1975"/>
  <c r="F1975"/>
  <c r="C1975"/>
  <c r="B1975"/>
  <c r="AB1974"/>
  <c r="X1974"/>
  <c r="V1974"/>
  <c r="T1974"/>
  <c r="S1974"/>
  <c r="R1974"/>
  <c r="J1974"/>
  <c r="I1974"/>
  <c r="H1974"/>
  <c r="G1974"/>
  <c r="F1974"/>
  <c r="C1974"/>
  <c r="B1974"/>
  <c r="AB1973"/>
  <c r="X1973"/>
  <c r="V1973"/>
  <c r="T1973"/>
  <c r="S1973"/>
  <c r="R1973"/>
  <c r="J1973"/>
  <c r="I1973"/>
  <c r="H1973"/>
  <c r="G1973"/>
  <c r="F1973"/>
  <c r="C1973"/>
  <c r="B1973"/>
  <c r="AB1972"/>
  <c r="X1972"/>
  <c r="V1972"/>
  <c r="T1972"/>
  <c r="S1972"/>
  <c r="R1972"/>
  <c r="J1972"/>
  <c r="I1972"/>
  <c r="H1972"/>
  <c r="G1972"/>
  <c r="F1972"/>
  <c r="C1972"/>
  <c r="B1972"/>
  <c r="AB1971"/>
  <c r="X1971"/>
  <c r="V1971"/>
  <c r="T1971"/>
  <c r="S1971"/>
  <c r="R1971"/>
  <c r="J1971"/>
  <c r="I1971"/>
  <c r="H1971"/>
  <c r="G1971"/>
  <c r="F1971"/>
  <c r="C1971"/>
  <c r="B1971"/>
  <c r="AB1970"/>
  <c r="X1970"/>
  <c r="V1970"/>
  <c r="T1970"/>
  <c r="S1970"/>
  <c r="R1970"/>
  <c r="J1970"/>
  <c r="I1970"/>
  <c r="H1970"/>
  <c r="G1970"/>
  <c r="F1970"/>
  <c r="C1970"/>
  <c r="B1970"/>
  <c r="AB1969"/>
  <c r="X1969"/>
  <c r="V1969"/>
  <c r="T1969"/>
  <c r="S1969"/>
  <c r="R1969"/>
  <c r="J1969"/>
  <c r="I1969"/>
  <c r="H1969"/>
  <c r="G1969"/>
  <c r="F1969"/>
  <c r="C1969"/>
  <c r="B1969"/>
  <c r="AB1968"/>
  <c r="X1968"/>
  <c r="V1968"/>
  <c r="T1968"/>
  <c r="S1968"/>
  <c r="R1968"/>
  <c r="J1968"/>
  <c r="I1968"/>
  <c r="H1968"/>
  <c r="G1968"/>
  <c r="F1968"/>
  <c r="C1968"/>
  <c r="B1968"/>
  <c r="AB1967"/>
  <c r="X1967"/>
  <c r="V1967"/>
  <c r="T1967"/>
  <c r="S1967"/>
  <c r="R1967"/>
  <c r="J1967"/>
  <c r="I1967"/>
  <c r="H1967"/>
  <c r="G1967"/>
  <c r="F1967"/>
  <c r="C1967"/>
  <c r="B1967"/>
  <c r="AB1966"/>
  <c r="X1966"/>
  <c r="V1966"/>
  <c r="T1966"/>
  <c r="S1966"/>
  <c r="R1966"/>
  <c r="J1966"/>
  <c r="I1966"/>
  <c r="H1966"/>
  <c r="G1966"/>
  <c r="F1966"/>
  <c r="C1966"/>
  <c r="B1966"/>
  <c r="AB1965"/>
  <c r="X1965"/>
  <c r="V1965"/>
  <c r="T1965"/>
  <c r="S1965"/>
  <c r="R1965"/>
  <c r="J1965"/>
  <c r="I1965"/>
  <c r="H1965"/>
  <c r="G1965"/>
  <c r="F1965"/>
  <c r="C1965"/>
  <c r="B1965"/>
  <c r="AB1964"/>
  <c r="X1964"/>
  <c r="V1964"/>
  <c r="T1964"/>
  <c r="S1964"/>
  <c r="R1964"/>
  <c r="J1964"/>
  <c r="I1964"/>
  <c r="H1964"/>
  <c r="G1964"/>
  <c r="F1964"/>
  <c r="C1964"/>
  <c r="B1964"/>
  <c r="AB1963"/>
  <c r="X1963"/>
  <c r="V1963"/>
  <c r="T1963"/>
  <c r="S1963"/>
  <c r="R1963"/>
  <c r="J1963"/>
  <c r="I1963"/>
  <c r="H1963"/>
  <c r="G1963"/>
  <c r="F1963"/>
  <c r="C1963"/>
  <c r="B1963"/>
  <c r="AB1962"/>
  <c r="X1962"/>
  <c r="V1962"/>
  <c r="T1962"/>
  <c r="S1962"/>
  <c r="R1962"/>
  <c r="J1962"/>
  <c r="I1962"/>
  <c r="H1962"/>
  <c r="G1962"/>
  <c r="F1962"/>
  <c r="C1962"/>
  <c r="B1962"/>
  <c r="AB1961"/>
  <c r="X1961"/>
  <c r="V1961"/>
  <c r="T1961"/>
  <c r="S1961"/>
  <c r="R1961"/>
  <c r="J1961"/>
  <c r="I1961"/>
  <c r="H1961"/>
  <c r="G1961"/>
  <c r="F1961"/>
  <c r="C1961"/>
  <c r="B1961"/>
  <c r="AB1960"/>
  <c r="X1960"/>
  <c r="V1960"/>
  <c r="T1960"/>
  <c r="S1960"/>
  <c r="R1960"/>
  <c r="J1960"/>
  <c r="I1960"/>
  <c r="H1960"/>
  <c r="G1960"/>
  <c r="F1960"/>
  <c r="C1960"/>
  <c r="B1960"/>
  <c r="AB1959"/>
  <c r="X1959"/>
  <c r="V1959"/>
  <c r="T1959"/>
  <c r="S1959"/>
  <c r="R1959"/>
  <c r="J1959"/>
  <c r="I1959"/>
  <c r="H1959"/>
  <c r="G1959"/>
  <c r="F1959"/>
  <c r="C1959"/>
  <c r="B1959"/>
  <c r="AB1958"/>
  <c r="X1958"/>
  <c r="V1958"/>
  <c r="T1958"/>
  <c r="S1958"/>
  <c r="R1958"/>
  <c r="J1958"/>
  <c r="I1958"/>
  <c r="H1958"/>
  <c r="G1958"/>
  <c r="F1958"/>
  <c r="C1958"/>
  <c r="B1958"/>
  <c r="AB1957"/>
  <c r="X1957"/>
  <c r="V1957"/>
  <c r="T1957"/>
  <c r="S1957"/>
  <c r="R1957"/>
  <c r="J1957"/>
  <c r="I1957"/>
  <c r="H1957"/>
  <c r="G1957"/>
  <c r="F1957"/>
  <c r="C1957"/>
  <c r="B1957"/>
  <c r="AB1956"/>
  <c r="X1956"/>
  <c r="V1956"/>
  <c r="T1956"/>
  <c r="S1956"/>
  <c r="R1956"/>
  <c r="J1956"/>
  <c r="I1956"/>
  <c r="H1956"/>
  <c r="G1956"/>
  <c r="F1956"/>
  <c r="C1956"/>
  <c r="B1956"/>
  <c r="AB1955"/>
  <c r="X1955"/>
  <c r="V1955"/>
  <c r="T1955"/>
  <c r="S1955"/>
  <c r="R1955"/>
  <c r="J1955"/>
  <c r="I1955"/>
  <c r="H1955"/>
  <c r="G1955"/>
  <c r="F1955"/>
  <c r="C1955"/>
  <c r="B1955"/>
  <c r="AB1954"/>
  <c r="X1954"/>
  <c r="V1954"/>
  <c r="T1954"/>
  <c r="S1954"/>
  <c r="R1954"/>
  <c r="J1954"/>
  <c r="I1954"/>
  <c r="H1954"/>
  <c r="G1954"/>
  <c r="F1954"/>
  <c r="C1954"/>
  <c r="B1954"/>
  <c r="AB1953"/>
  <c r="X1953"/>
  <c r="V1953"/>
  <c r="T1953"/>
  <c r="S1953"/>
  <c r="R1953"/>
  <c r="J1953"/>
  <c r="I1953"/>
  <c r="H1953"/>
  <c r="G1953"/>
  <c r="F1953"/>
  <c r="C1953"/>
  <c r="B1953"/>
  <c r="AB1952"/>
  <c r="X1952"/>
  <c r="V1952"/>
  <c r="T1952"/>
  <c r="S1952"/>
  <c r="R1952"/>
  <c r="J1952"/>
  <c r="I1952"/>
  <c r="H1952"/>
  <c r="G1952"/>
  <c r="F1952"/>
  <c r="C1952"/>
  <c r="B1952"/>
  <c r="AB1951"/>
  <c r="X1951"/>
  <c r="V1951"/>
  <c r="T1951"/>
  <c r="S1951"/>
  <c r="R1951"/>
  <c r="J1951"/>
  <c r="I1951"/>
  <c r="H1951"/>
  <c r="G1951"/>
  <c r="F1951"/>
  <c r="C1951"/>
  <c r="B1951"/>
  <c r="AB1950"/>
  <c r="X1950"/>
  <c r="V1950"/>
  <c r="T1950"/>
  <c r="S1950"/>
  <c r="R1950"/>
  <c r="J1950"/>
  <c r="I1950"/>
  <c r="H1950"/>
  <c r="G1950"/>
  <c r="F1950"/>
  <c r="C1950"/>
  <c r="B1950"/>
  <c r="AB1949"/>
  <c r="X1949"/>
  <c r="V1949"/>
  <c r="T1949"/>
  <c r="S1949"/>
  <c r="R1949"/>
  <c r="J1949"/>
  <c r="I1949"/>
  <c r="H1949"/>
  <c r="G1949"/>
  <c r="F1949"/>
  <c r="C1949"/>
  <c r="B1949"/>
  <c r="AB1948"/>
  <c r="X1948"/>
  <c r="V1948"/>
  <c r="T1948"/>
  <c r="S1948"/>
  <c r="R1948"/>
  <c r="J1948"/>
  <c r="I1948"/>
  <c r="H1948"/>
  <c r="G1948"/>
  <c r="F1948"/>
  <c r="C1948"/>
  <c r="B1948"/>
  <c r="AB1947"/>
  <c r="X1947"/>
  <c r="V1947"/>
  <c r="T1947"/>
  <c r="S1947"/>
  <c r="R1947"/>
  <c r="J1947"/>
  <c r="I1947"/>
  <c r="H1947"/>
  <c r="G1947"/>
  <c r="F1947"/>
  <c r="C1947"/>
  <c r="B1947"/>
  <c r="AB1946"/>
  <c r="X1946"/>
  <c r="V1946"/>
  <c r="T1946"/>
  <c r="S1946"/>
  <c r="R1946"/>
  <c r="J1946"/>
  <c r="I1946"/>
  <c r="H1946"/>
  <c r="G1946"/>
  <c r="F1946"/>
  <c r="C1946"/>
  <c r="B1946"/>
  <c r="AB1945"/>
  <c r="X1945"/>
  <c r="V1945"/>
  <c r="T1945"/>
  <c r="S1945"/>
  <c r="R1945"/>
  <c r="J1945"/>
  <c r="I1945"/>
  <c r="H1945"/>
  <c r="G1945"/>
  <c r="F1945"/>
  <c r="C1945"/>
  <c r="B1945"/>
  <c r="AB1944"/>
  <c r="X1944"/>
  <c r="V1944"/>
  <c r="T1944"/>
  <c r="S1944"/>
  <c r="R1944"/>
  <c r="J1944"/>
  <c r="I1944"/>
  <c r="H1944"/>
  <c r="G1944"/>
  <c r="F1944"/>
  <c r="C1944"/>
  <c r="B1944"/>
  <c r="AB1943"/>
  <c r="X1943"/>
  <c r="V1943"/>
  <c r="T1943"/>
  <c r="S1943"/>
  <c r="R1943"/>
  <c r="J1943"/>
  <c r="I1943"/>
  <c r="H1943"/>
  <c r="G1943"/>
  <c r="F1943"/>
  <c r="C1943"/>
  <c r="B1943"/>
  <c r="AB1942"/>
  <c r="X1942"/>
  <c r="V1942"/>
  <c r="T1942"/>
  <c r="S1942"/>
  <c r="R1942"/>
  <c r="J1942"/>
  <c r="I1942"/>
  <c r="H1942"/>
  <c r="G1942"/>
  <c r="F1942"/>
  <c r="C1942"/>
  <c r="B1942"/>
  <c r="AB1941"/>
  <c r="X1941"/>
  <c r="V1941"/>
  <c r="T1941"/>
  <c r="S1941"/>
  <c r="R1941"/>
  <c r="J1941"/>
  <c r="I1941"/>
  <c r="H1941"/>
  <c r="G1941"/>
  <c r="F1941"/>
  <c r="C1941"/>
  <c r="B1941"/>
  <c r="AB1940"/>
  <c r="X1940"/>
  <c r="V1940"/>
  <c r="T1940"/>
  <c r="S1940"/>
  <c r="R1940"/>
  <c r="J1940"/>
  <c r="I1940"/>
  <c r="H1940"/>
  <c r="G1940"/>
  <c r="F1940"/>
  <c r="C1940"/>
  <c r="B1940"/>
  <c r="AB1939"/>
  <c r="X1939"/>
  <c r="V1939"/>
  <c r="T1939"/>
  <c r="S1939"/>
  <c r="R1939"/>
  <c r="J1939"/>
  <c r="I1939"/>
  <c r="H1939"/>
  <c r="G1939"/>
  <c r="F1939"/>
  <c r="C1939"/>
  <c r="B1939"/>
  <c r="AB1938"/>
  <c r="X1938"/>
  <c r="V1938"/>
  <c r="T1938"/>
  <c r="S1938"/>
  <c r="R1938"/>
  <c r="J1938"/>
  <c r="I1938"/>
  <c r="H1938"/>
  <c r="G1938"/>
  <c r="F1938"/>
  <c r="C1938"/>
  <c r="B1938"/>
  <c r="AB1937"/>
  <c r="X1937"/>
  <c r="V1937"/>
  <c r="T1937"/>
  <c r="S1937"/>
  <c r="R1937"/>
  <c r="J1937"/>
  <c r="I1937"/>
  <c r="H1937"/>
  <c r="G1937"/>
  <c r="F1937"/>
  <c r="C1937"/>
  <c r="B1937"/>
  <c r="AB1936"/>
  <c r="X1936"/>
  <c r="V1936"/>
  <c r="T1936"/>
  <c r="S1936"/>
  <c r="R1936"/>
  <c r="J1936"/>
  <c r="I1936"/>
  <c r="H1936"/>
  <c r="G1936"/>
  <c r="F1936"/>
  <c r="C1936"/>
  <c r="B1936"/>
  <c r="AB1935"/>
  <c r="X1935"/>
  <c r="V1935"/>
  <c r="T1935"/>
  <c r="S1935"/>
  <c r="R1935"/>
  <c r="J1935"/>
  <c r="I1935"/>
  <c r="H1935"/>
  <c r="G1935"/>
  <c r="F1935"/>
  <c r="C1935"/>
  <c r="B1935"/>
  <c r="AB1934"/>
  <c r="X1934"/>
  <c r="V1934"/>
  <c r="T1934"/>
  <c r="S1934"/>
  <c r="R1934"/>
  <c r="J1934"/>
  <c r="I1934"/>
  <c r="H1934"/>
  <c r="G1934"/>
  <c r="F1934"/>
  <c r="C1934"/>
  <c r="B1934"/>
  <c r="AB1933"/>
  <c r="X1933"/>
  <c r="V1933"/>
  <c r="T1933"/>
  <c r="S1933"/>
  <c r="R1933"/>
  <c r="J1933"/>
  <c r="I1933"/>
  <c r="H1933"/>
  <c r="G1933"/>
  <c r="F1933"/>
  <c r="C1933"/>
  <c r="B1933"/>
  <c r="AB1932"/>
  <c r="X1932"/>
  <c r="V1932"/>
  <c r="T1932"/>
  <c r="S1932"/>
  <c r="R1932"/>
  <c r="J1932"/>
  <c r="I1932"/>
  <c r="H1932"/>
  <c r="G1932"/>
  <c r="F1932"/>
  <c r="C1932"/>
  <c r="B1932"/>
  <c r="AB1931"/>
  <c r="X1931"/>
  <c r="V1931"/>
  <c r="T1931"/>
  <c r="S1931"/>
  <c r="R1931"/>
  <c r="J1931"/>
  <c r="I1931"/>
  <c r="H1931"/>
  <c r="G1931"/>
  <c r="F1931"/>
  <c r="C1931"/>
  <c r="B1931"/>
  <c r="AB1930"/>
  <c r="X1930"/>
  <c r="V1930"/>
  <c r="T1930"/>
  <c r="S1930"/>
  <c r="R1930"/>
  <c r="J1930"/>
  <c r="I1930"/>
  <c r="H1930"/>
  <c r="G1930"/>
  <c r="F1930"/>
  <c r="C1930"/>
  <c r="B1930"/>
  <c r="AB1929"/>
  <c r="X1929"/>
  <c r="V1929"/>
  <c r="T1929"/>
  <c r="S1929"/>
  <c r="R1929"/>
  <c r="J1929"/>
  <c r="I1929"/>
  <c r="H1929"/>
  <c r="G1929"/>
  <c r="F1929"/>
  <c r="C1929"/>
  <c r="B1929"/>
  <c r="AB1928"/>
  <c r="X1928"/>
  <c r="V1928"/>
  <c r="T1928"/>
  <c r="S1928"/>
  <c r="R1928"/>
  <c r="J1928"/>
  <c r="I1928"/>
  <c r="H1928"/>
  <c r="G1928"/>
  <c r="F1928"/>
  <c r="C1928"/>
  <c r="B1928"/>
  <c r="AB1927"/>
  <c r="X1927"/>
  <c r="V1927"/>
  <c r="T1927"/>
  <c r="S1927"/>
  <c r="R1927"/>
  <c r="J1927"/>
  <c r="I1927"/>
  <c r="H1927"/>
  <c r="G1927"/>
  <c r="F1927"/>
  <c r="C1927"/>
  <c r="B1927"/>
  <c r="AB1926"/>
  <c r="X1926"/>
  <c r="V1926"/>
  <c r="T1926"/>
  <c r="S1926"/>
  <c r="R1926"/>
  <c r="J1926"/>
  <c r="I1926"/>
  <c r="H1926"/>
  <c r="G1926"/>
  <c r="F1926"/>
  <c r="C1926"/>
  <c r="B1926"/>
  <c r="AB1925"/>
  <c r="X1925"/>
  <c r="V1925"/>
  <c r="T1925"/>
  <c r="S1925"/>
  <c r="R1925"/>
  <c r="J1925"/>
  <c r="I1925"/>
  <c r="H1925"/>
  <c r="G1925"/>
  <c r="F1925"/>
  <c r="C1925"/>
  <c r="B1925"/>
  <c r="AB1924"/>
  <c r="X1924"/>
  <c r="V1924"/>
  <c r="T1924"/>
  <c r="S1924"/>
  <c r="R1924"/>
  <c r="J1924"/>
  <c r="I1924"/>
  <c r="H1924"/>
  <c r="G1924"/>
  <c r="F1924"/>
  <c r="C1924"/>
  <c r="B1924"/>
  <c r="AB1923"/>
  <c r="X1923"/>
  <c r="V1923"/>
  <c r="T1923"/>
  <c r="S1923"/>
  <c r="R1923"/>
  <c r="J1923"/>
  <c r="I1923"/>
  <c r="H1923"/>
  <c r="G1923"/>
  <c r="F1923"/>
  <c r="C1923"/>
  <c r="B1923"/>
  <c r="AB1922"/>
  <c r="X1922"/>
  <c r="V1922"/>
  <c r="T1922"/>
  <c r="S1922"/>
  <c r="R1922"/>
  <c r="J1922"/>
  <c r="I1922"/>
  <c r="H1922"/>
  <c r="G1922"/>
  <c r="F1922"/>
  <c r="C1922"/>
  <c r="B1922"/>
  <c r="AB1921"/>
  <c r="X1921"/>
  <c r="V1921"/>
  <c r="T1921"/>
  <c r="S1921"/>
  <c r="R1921"/>
  <c r="J1921"/>
  <c r="I1921"/>
  <c r="H1921"/>
  <c r="G1921"/>
  <c r="F1921"/>
  <c r="C1921"/>
  <c r="B1921"/>
  <c r="AB1920"/>
  <c r="X1920"/>
  <c r="V1920"/>
  <c r="T1920"/>
  <c r="S1920"/>
  <c r="R1920"/>
  <c r="J1920"/>
  <c r="I1920"/>
  <c r="H1920"/>
  <c r="G1920"/>
  <c r="F1920"/>
  <c r="C1920"/>
  <c r="B1920"/>
  <c r="AB1919"/>
  <c r="X1919"/>
  <c r="V1919"/>
  <c r="T1919"/>
  <c r="S1919"/>
  <c r="R1919"/>
  <c r="J1919"/>
  <c r="I1919"/>
  <c r="H1919"/>
  <c r="G1919"/>
  <c r="F1919"/>
  <c r="C1919"/>
  <c r="B1919"/>
  <c r="AB1918"/>
  <c r="X1918"/>
  <c r="V1918"/>
  <c r="T1918"/>
  <c r="S1918"/>
  <c r="R1918"/>
  <c r="J1918"/>
  <c r="I1918"/>
  <c r="H1918"/>
  <c r="G1918"/>
  <c r="F1918"/>
  <c r="C1918"/>
  <c r="B1918"/>
  <c r="AB1917"/>
  <c r="X1917"/>
  <c r="V1917"/>
  <c r="T1917"/>
  <c r="S1917"/>
  <c r="R1917"/>
  <c r="J1917"/>
  <c r="I1917"/>
  <c r="H1917"/>
  <c r="G1917"/>
  <c r="F1917"/>
  <c r="C1917"/>
  <c r="B1917"/>
  <c r="AB1916"/>
  <c r="X1916"/>
  <c r="V1916"/>
  <c r="T1916"/>
  <c r="S1916"/>
  <c r="R1916"/>
  <c r="J1916"/>
  <c r="I1916"/>
  <c r="H1916"/>
  <c r="G1916"/>
  <c r="F1916"/>
  <c r="C1916"/>
  <c r="B1916"/>
  <c r="AB1915"/>
  <c r="X1915"/>
  <c r="V1915"/>
  <c r="T1915"/>
  <c r="S1915"/>
  <c r="R1915"/>
  <c r="J1915"/>
  <c r="I1915"/>
  <c r="H1915"/>
  <c r="G1915"/>
  <c r="F1915"/>
  <c r="C1915"/>
  <c r="B1915"/>
  <c r="AB1914"/>
  <c r="X1914"/>
  <c r="V1914"/>
  <c r="T1914"/>
  <c r="S1914"/>
  <c r="R1914"/>
  <c r="J1914"/>
  <c r="I1914"/>
  <c r="H1914"/>
  <c r="G1914"/>
  <c r="F1914"/>
  <c r="C1914"/>
  <c r="B1914"/>
  <c r="AB1913"/>
  <c r="X1913"/>
  <c r="V1913"/>
  <c r="T1913"/>
  <c r="S1913"/>
  <c r="R1913"/>
  <c r="J1913"/>
  <c r="I1913"/>
  <c r="H1913"/>
  <c r="G1913"/>
  <c r="F1913"/>
  <c r="C1913"/>
  <c r="B1913"/>
  <c r="AB1912"/>
  <c r="X1912"/>
  <c r="V1912"/>
  <c r="T1912"/>
  <c r="S1912"/>
  <c r="R1912"/>
  <c r="J1912"/>
  <c r="I1912"/>
  <c r="H1912"/>
  <c r="G1912"/>
  <c r="F1912"/>
  <c r="C1912"/>
  <c r="B1912"/>
  <c r="AB1911"/>
  <c r="X1911"/>
  <c r="V1911"/>
  <c r="T1911"/>
  <c r="S1911"/>
  <c r="R1911"/>
  <c r="J1911"/>
  <c r="I1911"/>
  <c r="H1911"/>
  <c r="G1911"/>
  <c r="F1911"/>
  <c r="C1911"/>
  <c r="B1911"/>
  <c r="AB1910"/>
  <c r="X1910"/>
  <c r="V1910"/>
  <c r="T1910"/>
  <c r="S1910"/>
  <c r="R1910"/>
  <c r="J1910"/>
  <c r="I1910"/>
  <c r="H1910"/>
  <c r="G1910"/>
  <c r="F1910"/>
  <c r="C1910"/>
  <c r="B1910"/>
  <c r="AB1909"/>
  <c r="X1909"/>
  <c r="V1909"/>
  <c r="T1909"/>
  <c r="S1909"/>
  <c r="R1909"/>
  <c r="J1909"/>
  <c r="I1909"/>
  <c r="H1909"/>
  <c r="G1909"/>
  <c r="F1909"/>
  <c r="C1909"/>
  <c r="B1909"/>
  <c r="AB1908"/>
  <c r="X1908"/>
  <c r="V1908"/>
  <c r="T1908"/>
  <c r="S1908"/>
  <c r="R1908"/>
  <c r="J1908"/>
  <c r="I1908"/>
  <c r="H1908"/>
  <c r="G1908"/>
  <c r="F1908"/>
  <c r="C1908"/>
  <c r="B1908"/>
  <c r="AB1907"/>
  <c r="X1907"/>
  <c r="V1907"/>
  <c r="T1907"/>
  <c r="S1907"/>
  <c r="R1907"/>
  <c r="J1907"/>
  <c r="I1907"/>
  <c r="H1907"/>
  <c r="G1907"/>
  <c r="F1907"/>
  <c r="C1907"/>
  <c r="B1907"/>
  <c r="AB1906"/>
  <c r="X1906"/>
  <c r="V1906"/>
  <c r="T1906"/>
  <c r="S1906"/>
  <c r="R1906"/>
  <c r="J1906"/>
  <c r="I1906"/>
  <c r="H1906"/>
  <c r="G1906"/>
  <c r="F1906"/>
  <c r="C1906"/>
  <c r="B1906"/>
  <c r="AB1905"/>
  <c r="X1905"/>
  <c r="V1905"/>
  <c r="T1905"/>
  <c r="S1905"/>
  <c r="R1905"/>
  <c r="J1905"/>
  <c r="I1905"/>
  <c r="H1905"/>
  <c r="G1905"/>
  <c r="F1905"/>
  <c r="C1905"/>
  <c r="B1905"/>
  <c r="AB1904"/>
  <c r="X1904"/>
  <c r="V1904"/>
  <c r="T1904"/>
  <c r="S1904"/>
  <c r="R1904"/>
  <c r="J1904"/>
  <c r="I1904"/>
  <c r="H1904"/>
  <c r="G1904"/>
  <c r="F1904"/>
  <c r="C1904"/>
  <c r="B1904"/>
  <c r="AB1903"/>
  <c r="X1903"/>
  <c r="V1903"/>
  <c r="T1903"/>
  <c r="S1903"/>
  <c r="R1903"/>
  <c r="J1903"/>
  <c r="I1903"/>
  <c r="H1903"/>
  <c r="G1903"/>
  <c r="F1903"/>
  <c r="C1903"/>
  <c r="B1903"/>
  <c r="AB1902"/>
  <c r="X1902"/>
  <c r="V1902"/>
  <c r="T1902"/>
  <c r="S1902"/>
  <c r="R1902"/>
  <c r="J1902"/>
  <c r="I1902"/>
  <c r="H1902"/>
  <c r="G1902"/>
  <c r="F1902"/>
  <c r="C1902"/>
  <c r="B1902"/>
  <c r="AB1901"/>
  <c r="X1901"/>
  <c r="V1901"/>
  <c r="T1901"/>
  <c r="S1901"/>
  <c r="R1901"/>
  <c r="J1901"/>
  <c r="I1901"/>
  <c r="H1901"/>
  <c r="G1901"/>
  <c r="F1901"/>
  <c r="C1901"/>
  <c r="B1901"/>
  <c r="AB1900"/>
  <c r="X1900"/>
  <c r="V1900"/>
  <c r="T1900"/>
  <c r="S1900"/>
  <c r="R1900"/>
  <c r="J1900"/>
  <c r="I1900"/>
  <c r="H1900"/>
  <c r="G1900"/>
  <c r="F1900"/>
  <c r="C1900"/>
  <c r="B1900"/>
  <c r="AB1899"/>
  <c r="X1899"/>
  <c r="V1899"/>
  <c r="T1899"/>
  <c r="S1899"/>
  <c r="R1899"/>
  <c r="J1899"/>
  <c r="I1899"/>
  <c r="H1899"/>
  <c r="G1899"/>
  <c r="F1899"/>
  <c r="C1899"/>
  <c r="B1899"/>
  <c r="AB1898"/>
  <c r="X1898"/>
  <c r="V1898"/>
  <c r="T1898"/>
  <c r="S1898"/>
  <c r="R1898"/>
  <c r="J1898"/>
  <c r="I1898"/>
  <c r="H1898"/>
  <c r="G1898"/>
  <c r="F1898"/>
  <c r="C1898"/>
  <c r="B1898"/>
  <c r="AB1897"/>
  <c r="X1897"/>
  <c r="V1897"/>
  <c r="T1897"/>
  <c r="S1897"/>
  <c r="R1897"/>
  <c r="J1897"/>
  <c r="I1897"/>
  <c r="H1897"/>
  <c r="G1897"/>
  <c r="F1897"/>
  <c r="C1897"/>
  <c r="B1897"/>
  <c r="AB1896"/>
  <c r="X1896"/>
  <c r="V1896"/>
  <c r="T1896"/>
  <c r="S1896"/>
  <c r="R1896"/>
  <c r="J1896"/>
  <c r="I1896"/>
  <c r="H1896"/>
  <c r="G1896"/>
  <c r="F1896"/>
  <c r="C1896"/>
  <c r="B1896"/>
  <c r="AB1895"/>
  <c r="X1895"/>
  <c r="V1895"/>
  <c r="T1895"/>
  <c r="S1895"/>
  <c r="R1895"/>
  <c r="J1895"/>
  <c r="I1895"/>
  <c r="H1895"/>
  <c r="G1895"/>
  <c r="F1895"/>
  <c r="C1895"/>
  <c r="B1895"/>
  <c r="AB1894"/>
  <c r="X1894"/>
  <c r="V1894"/>
  <c r="T1894"/>
  <c r="S1894"/>
  <c r="R1894"/>
  <c r="J1894"/>
  <c r="I1894"/>
  <c r="H1894"/>
  <c r="G1894"/>
  <c r="F1894"/>
  <c r="C1894"/>
  <c r="B1894"/>
  <c r="AB1893"/>
  <c r="X1893"/>
  <c r="V1893"/>
  <c r="T1893"/>
  <c r="S1893"/>
  <c r="R1893"/>
  <c r="J1893"/>
  <c r="I1893"/>
  <c r="H1893"/>
  <c r="G1893"/>
  <c r="F1893"/>
  <c r="C1893"/>
  <c r="B1893"/>
  <c r="AB1892"/>
  <c r="X1892"/>
  <c r="V1892"/>
  <c r="T1892"/>
  <c r="S1892"/>
  <c r="R1892"/>
  <c r="J1892"/>
  <c r="I1892"/>
  <c r="H1892"/>
  <c r="G1892"/>
  <c r="F1892"/>
  <c r="C1892"/>
  <c r="B1892"/>
  <c r="AB1891"/>
  <c r="X1891"/>
  <c r="V1891"/>
  <c r="T1891"/>
  <c r="S1891"/>
  <c r="R1891"/>
  <c r="J1891"/>
  <c r="I1891"/>
  <c r="H1891"/>
  <c r="G1891"/>
  <c r="F1891"/>
  <c r="C1891"/>
  <c r="B1891"/>
  <c r="AB1890"/>
  <c r="X1890"/>
  <c r="V1890"/>
  <c r="T1890"/>
  <c r="S1890"/>
  <c r="R1890"/>
  <c r="J1890"/>
  <c r="I1890"/>
  <c r="H1890"/>
  <c r="G1890"/>
  <c r="F1890"/>
  <c r="C1890"/>
  <c r="B1890"/>
  <c r="AB1889"/>
  <c r="X1889"/>
  <c r="V1889"/>
  <c r="T1889"/>
  <c r="S1889"/>
  <c r="R1889"/>
  <c r="J1889"/>
  <c r="I1889"/>
  <c r="H1889"/>
  <c r="G1889"/>
  <c r="F1889"/>
  <c r="C1889"/>
  <c r="B1889"/>
  <c r="AB1888"/>
  <c r="X1888"/>
  <c r="V1888"/>
  <c r="T1888"/>
  <c r="S1888"/>
  <c r="R1888"/>
  <c r="J1888"/>
  <c r="I1888"/>
  <c r="H1888"/>
  <c r="G1888"/>
  <c r="F1888"/>
  <c r="C1888"/>
  <c r="B1888"/>
  <c r="AB1887"/>
  <c r="X1887"/>
  <c r="V1887"/>
  <c r="T1887"/>
  <c r="S1887"/>
  <c r="R1887"/>
  <c r="J1887"/>
  <c r="I1887"/>
  <c r="H1887"/>
  <c r="G1887"/>
  <c r="F1887"/>
  <c r="C1887"/>
  <c r="B1887"/>
  <c r="AB1886"/>
  <c r="X1886"/>
  <c r="V1886"/>
  <c r="T1886"/>
  <c r="S1886"/>
  <c r="R1886"/>
  <c r="J1886"/>
  <c r="I1886"/>
  <c r="H1886"/>
  <c r="G1886"/>
  <c r="F1886"/>
  <c r="C1886"/>
  <c r="B1886"/>
  <c r="AB1885"/>
  <c r="X1885"/>
  <c r="V1885"/>
  <c r="T1885"/>
  <c r="S1885"/>
  <c r="R1885"/>
  <c r="J1885"/>
  <c r="I1885"/>
  <c r="H1885"/>
  <c r="G1885"/>
  <c r="F1885"/>
  <c r="C1885"/>
  <c r="B1885"/>
  <c r="AB1884"/>
  <c r="X1884"/>
  <c r="V1884"/>
  <c r="T1884"/>
  <c r="S1884"/>
  <c r="R1884"/>
  <c r="J1884"/>
  <c r="I1884"/>
  <c r="H1884"/>
  <c r="G1884"/>
  <c r="F1884"/>
  <c r="C1884"/>
  <c r="B1884"/>
  <c r="AB1883"/>
  <c r="X1883"/>
  <c r="V1883"/>
  <c r="T1883"/>
  <c r="S1883"/>
  <c r="R1883"/>
  <c r="J1883"/>
  <c r="I1883"/>
  <c r="H1883"/>
  <c r="G1883"/>
  <c r="F1883"/>
  <c r="C1883"/>
  <c r="B1883"/>
  <c r="AB1882"/>
  <c r="X1882"/>
  <c r="V1882"/>
  <c r="T1882"/>
  <c r="S1882"/>
  <c r="R1882"/>
  <c r="J1882"/>
  <c r="I1882"/>
  <c r="H1882"/>
  <c r="G1882"/>
  <c r="F1882"/>
  <c r="C1882"/>
  <c r="B1882"/>
  <c r="AB1881"/>
  <c r="X1881"/>
  <c r="V1881"/>
  <c r="T1881"/>
  <c r="S1881"/>
  <c r="R1881"/>
  <c r="J1881"/>
  <c r="I1881"/>
  <c r="H1881"/>
  <c r="G1881"/>
  <c r="F1881"/>
  <c r="C1881"/>
  <c r="B1881"/>
  <c r="AB1880"/>
  <c r="X1880"/>
  <c r="V1880"/>
  <c r="T1880"/>
  <c r="S1880"/>
  <c r="R1880"/>
  <c r="J1880"/>
  <c r="I1880"/>
  <c r="H1880"/>
  <c r="G1880"/>
  <c r="F1880"/>
  <c r="C1880"/>
  <c r="B1880"/>
  <c r="AB1879"/>
  <c r="X1879"/>
  <c r="V1879"/>
  <c r="T1879"/>
  <c r="S1879"/>
  <c r="R1879"/>
  <c r="J1879"/>
  <c r="I1879"/>
  <c r="H1879"/>
  <c r="G1879"/>
  <c r="F1879"/>
  <c r="C1879"/>
  <c r="B1879"/>
  <c r="AB1878"/>
  <c r="X1878"/>
  <c r="V1878"/>
  <c r="T1878"/>
  <c r="S1878"/>
  <c r="R1878"/>
  <c r="J1878"/>
  <c r="I1878"/>
  <c r="H1878"/>
  <c r="G1878"/>
  <c r="F1878"/>
  <c r="C1878"/>
  <c r="B1878"/>
  <c r="AB1877"/>
  <c r="X1877"/>
  <c r="V1877"/>
  <c r="T1877"/>
  <c r="S1877"/>
  <c r="R1877"/>
  <c r="J1877"/>
  <c r="I1877"/>
  <c r="H1877"/>
  <c r="G1877"/>
  <c r="F1877"/>
  <c r="C1877"/>
  <c r="B1877"/>
  <c r="AB1876"/>
  <c r="X1876"/>
  <c r="V1876"/>
  <c r="T1876"/>
  <c r="S1876"/>
  <c r="R1876"/>
  <c r="J1876"/>
  <c r="I1876"/>
  <c r="H1876"/>
  <c r="G1876"/>
  <c r="F1876"/>
  <c r="C1876"/>
  <c r="B1876"/>
  <c r="AB1875"/>
  <c r="X1875"/>
  <c r="V1875"/>
  <c r="T1875"/>
  <c r="S1875"/>
  <c r="R1875"/>
  <c r="J1875"/>
  <c r="I1875"/>
  <c r="H1875"/>
  <c r="G1875"/>
  <c r="F1875"/>
  <c r="C1875"/>
  <c r="B1875"/>
  <c r="AB1874"/>
  <c r="X1874"/>
  <c r="V1874"/>
  <c r="T1874"/>
  <c r="S1874"/>
  <c r="R1874"/>
  <c r="J1874"/>
  <c r="I1874"/>
  <c r="H1874"/>
  <c r="G1874"/>
  <c r="F1874"/>
  <c r="C1874"/>
  <c r="B1874"/>
  <c r="AB1873"/>
  <c r="X1873"/>
  <c r="V1873"/>
  <c r="T1873"/>
  <c r="S1873"/>
  <c r="R1873"/>
  <c r="J1873"/>
  <c r="I1873"/>
  <c r="H1873"/>
  <c r="G1873"/>
  <c r="F1873"/>
  <c r="C1873"/>
  <c r="B1873"/>
  <c r="AB1872"/>
  <c r="X1872"/>
  <c r="V1872"/>
  <c r="T1872"/>
  <c r="S1872"/>
  <c r="R1872"/>
  <c r="J1872"/>
  <c r="I1872"/>
  <c r="H1872"/>
  <c r="G1872"/>
  <c r="F1872"/>
  <c r="C1872"/>
  <c r="B1872"/>
  <c r="AB1871"/>
  <c r="X1871"/>
  <c r="V1871"/>
  <c r="T1871"/>
  <c r="S1871"/>
  <c r="R1871"/>
  <c r="J1871"/>
  <c r="I1871"/>
  <c r="H1871"/>
  <c r="G1871"/>
  <c r="F1871"/>
  <c r="C1871"/>
  <c r="B1871"/>
  <c r="AB1870"/>
  <c r="X1870"/>
  <c r="V1870"/>
  <c r="T1870"/>
  <c r="S1870"/>
  <c r="R1870"/>
  <c r="J1870"/>
  <c r="I1870"/>
  <c r="H1870"/>
  <c r="G1870"/>
  <c r="F1870"/>
  <c r="C1870"/>
  <c r="B1870"/>
  <c r="AB1869"/>
  <c r="X1869"/>
  <c r="V1869"/>
  <c r="T1869"/>
  <c r="S1869"/>
  <c r="R1869"/>
  <c r="J1869"/>
  <c r="I1869"/>
  <c r="H1869"/>
  <c r="G1869"/>
  <c r="F1869"/>
  <c r="C1869"/>
  <c r="B1869"/>
  <c r="AB1868"/>
  <c r="X1868"/>
  <c r="V1868"/>
  <c r="T1868"/>
  <c r="S1868"/>
  <c r="R1868"/>
  <c r="J1868"/>
  <c r="I1868"/>
  <c r="H1868"/>
  <c r="G1868"/>
  <c r="F1868"/>
  <c r="C1868"/>
  <c r="B1868"/>
  <c r="AB1867"/>
  <c r="X1867"/>
  <c r="V1867"/>
  <c r="T1867"/>
  <c r="S1867"/>
  <c r="R1867"/>
  <c r="J1867"/>
  <c r="I1867"/>
  <c r="H1867"/>
  <c r="G1867"/>
  <c r="F1867"/>
  <c r="C1867"/>
  <c r="B1867"/>
  <c r="AB1866"/>
  <c r="X1866"/>
  <c r="V1866"/>
  <c r="T1866"/>
  <c r="S1866"/>
  <c r="R1866"/>
  <c r="J1866"/>
  <c r="I1866"/>
  <c r="H1866"/>
  <c r="G1866"/>
  <c r="F1866"/>
  <c r="C1866"/>
  <c r="B1866"/>
  <c r="AB1865"/>
  <c r="X1865"/>
  <c r="V1865"/>
  <c r="T1865"/>
  <c r="S1865"/>
  <c r="R1865"/>
  <c r="J1865"/>
  <c r="I1865"/>
  <c r="H1865"/>
  <c r="G1865"/>
  <c r="F1865"/>
  <c r="C1865"/>
  <c r="B1865"/>
  <c r="AB1864"/>
  <c r="X1864"/>
  <c r="V1864"/>
  <c r="T1864"/>
  <c r="S1864"/>
  <c r="R1864"/>
  <c r="J1864"/>
  <c r="I1864"/>
  <c r="H1864"/>
  <c r="G1864"/>
  <c r="F1864"/>
  <c r="C1864"/>
  <c r="B1864"/>
  <c r="AB1863"/>
  <c r="X1863"/>
  <c r="V1863"/>
  <c r="T1863"/>
  <c r="S1863"/>
  <c r="R1863"/>
  <c r="J1863"/>
  <c r="I1863"/>
  <c r="H1863"/>
  <c r="G1863"/>
  <c r="F1863"/>
  <c r="C1863"/>
  <c r="B1863"/>
  <c r="AB1862"/>
  <c r="X1862"/>
  <c r="V1862"/>
  <c r="T1862"/>
  <c r="S1862"/>
  <c r="R1862"/>
  <c r="J1862"/>
  <c r="I1862"/>
  <c r="H1862"/>
  <c r="G1862"/>
  <c r="F1862"/>
  <c r="C1862"/>
  <c r="B1862"/>
  <c r="AB1861"/>
  <c r="X1861"/>
  <c r="V1861"/>
  <c r="T1861"/>
  <c r="S1861"/>
  <c r="R1861"/>
  <c r="J1861"/>
  <c r="I1861"/>
  <c r="H1861"/>
  <c r="G1861"/>
  <c r="F1861"/>
  <c r="C1861"/>
  <c r="B1861"/>
  <c r="AB1860"/>
  <c r="X1860"/>
  <c r="V1860"/>
  <c r="T1860"/>
  <c r="S1860"/>
  <c r="R1860"/>
  <c r="J1860"/>
  <c r="I1860"/>
  <c r="H1860"/>
  <c r="G1860"/>
  <c r="F1860"/>
  <c r="C1860"/>
  <c r="B1860"/>
  <c r="AB1859"/>
  <c r="X1859"/>
  <c r="V1859"/>
  <c r="T1859"/>
  <c r="S1859"/>
  <c r="R1859"/>
  <c r="J1859"/>
  <c r="I1859"/>
  <c r="H1859"/>
  <c r="G1859"/>
  <c r="F1859"/>
  <c r="C1859"/>
  <c r="B1859"/>
  <c r="AB1858"/>
  <c r="X1858"/>
  <c r="V1858"/>
  <c r="T1858"/>
  <c r="S1858"/>
  <c r="R1858"/>
  <c r="J1858"/>
  <c r="I1858"/>
  <c r="H1858"/>
  <c r="G1858"/>
  <c r="F1858"/>
  <c r="C1858"/>
  <c r="B1858"/>
  <c r="AB1857"/>
  <c r="X1857"/>
  <c r="V1857"/>
  <c r="T1857"/>
  <c r="S1857"/>
  <c r="R1857"/>
  <c r="J1857"/>
  <c r="I1857"/>
  <c r="H1857"/>
  <c r="G1857"/>
  <c r="F1857"/>
  <c r="C1857"/>
  <c r="B1857"/>
  <c r="AB1856"/>
  <c r="X1856"/>
  <c r="V1856"/>
  <c r="T1856"/>
  <c r="S1856"/>
  <c r="R1856"/>
  <c r="J1856"/>
  <c r="I1856"/>
  <c r="H1856"/>
  <c r="G1856"/>
  <c r="F1856"/>
  <c r="C1856"/>
  <c r="B1856"/>
  <c r="AB1855"/>
  <c r="X1855"/>
  <c r="V1855"/>
  <c r="T1855"/>
  <c r="S1855"/>
  <c r="R1855"/>
  <c r="J1855"/>
  <c r="I1855"/>
  <c r="H1855"/>
  <c r="G1855"/>
  <c r="F1855"/>
  <c r="C1855"/>
  <c r="B1855"/>
  <c r="AB1854"/>
  <c r="X1854"/>
  <c r="V1854"/>
  <c r="T1854"/>
  <c r="S1854"/>
  <c r="R1854"/>
  <c r="J1854"/>
  <c r="I1854"/>
  <c r="H1854"/>
  <c r="G1854"/>
  <c r="F1854"/>
  <c r="C1854"/>
  <c r="B1854"/>
  <c r="AB1853"/>
  <c r="X1853"/>
  <c r="V1853"/>
  <c r="T1853"/>
  <c r="S1853"/>
  <c r="R1853"/>
  <c r="J1853"/>
  <c r="I1853"/>
  <c r="H1853"/>
  <c r="G1853"/>
  <c r="F1853"/>
  <c r="C1853"/>
  <c r="B1853"/>
  <c r="AB1852"/>
  <c r="X1852"/>
  <c r="V1852"/>
  <c r="T1852"/>
  <c r="S1852"/>
  <c r="R1852"/>
  <c r="J1852"/>
  <c r="I1852"/>
  <c r="H1852"/>
  <c r="G1852"/>
  <c r="F1852"/>
  <c r="C1852"/>
  <c r="B1852"/>
  <c r="AB1851"/>
  <c r="X1851"/>
  <c r="V1851"/>
  <c r="T1851"/>
  <c r="S1851"/>
  <c r="R1851"/>
  <c r="J1851"/>
  <c r="I1851"/>
  <c r="H1851"/>
  <c r="G1851"/>
  <c r="F1851"/>
  <c r="C1851"/>
  <c r="B1851"/>
  <c r="AB1850"/>
  <c r="X1850"/>
  <c r="V1850"/>
  <c r="T1850"/>
  <c r="S1850"/>
  <c r="R1850"/>
  <c r="J1850"/>
  <c r="I1850"/>
  <c r="H1850"/>
  <c r="G1850"/>
  <c r="F1850"/>
  <c r="C1850"/>
  <c r="B1850"/>
  <c r="AB1849"/>
  <c r="X1849"/>
  <c r="V1849"/>
  <c r="T1849"/>
  <c r="S1849"/>
  <c r="R1849"/>
  <c r="J1849"/>
  <c r="I1849"/>
  <c r="H1849"/>
  <c r="G1849"/>
  <c r="F1849"/>
  <c r="C1849"/>
  <c r="B1849"/>
  <c r="AB1848"/>
  <c r="X1848"/>
  <c r="V1848"/>
  <c r="T1848"/>
  <c r="S1848"/>
  <c r="R1848"/>
  <c r="J1848"/>
  <c r="I1848"/>
  <c r="H1848"/>
  <c r="G1848"/>
  <c r="F1848"/>
  <c r="C1848"/>
  <c r="B1848"/>
  <c r="AB1847"/>
  <c r="X1847"/>
  <c r="V1847"/>
  <c r="T1847"/>
  <c r="S1847"/>
  <c r="R1847"/>
  <c r="J1847"/>
  <c r="I1847"/>
  <c r="H1847"/>
  <c r="G1847"/>
  <c r="F1847"/>
  <c r="C1847"/>
  <c r="B1847"/>
  <c r="AB1846"/>
  <c r="X1846"/>
  <c r="V1846"/>
  <c r="T1846"/>
  <c r="S1846"/>
  <c r="R1846"/>
  <c r="J1846"/>
  <c r="I1846"/>
  <c r="H1846"/>
  <c r="G1846"/>
  <c r="F1846"/>
  <c r="C1846"/>
  <c r="B1846"/>
  <c r="AB1845"/>
  <c r="X1845"/>
  <c r="V1845"/>
  <c r="T1845"/>
  <c r="S1845"/>
  <c r="R1845"/>
  <c r="J1845"/>
  <c r="I1845"/>
  <c r="H1845"/>
  <c r="G1845"/>
  <c r="F1845"/>
  <c r="C1845"/>
  <c r="B1845"/>
  <c r="AB1844"/>
  <c r="X1844"/>
  <c r="V1844"/>
  <c r="T1844"/>
  <c r="S1844"/>
  <c r="R1844"/>
  <c r="J1844"/>
  <c r="I1844"/>
  <c r="H1844"/>
  <c r="G1844"/>
  <c r="F1844"/>
  <c r="C1844"/>
  <c r="B1844"/>
  <c r="AB1843"/>
  <c r="X1843"/>
  <c r="V1843"/>
  <c r="T1843"/>
  <c r="S1843"/>
  <c r="R1843"/>
  <c r="J1843"/>
  <c r="I1843"/>
  <c r="H1843"/>
  <c r="G1843"/>
  <c r="F1843"/>
  <c r="C1843"/>
  <c r="B1843"/>
  <c r="AB1842"/>
  <c r="X1842"/>
  <c r="V1842"/>
  <c r="T1842"/>
  <c r="S1842"/>
  <c r="R1842"/>
  <c r="J1842"/>
  <c r="I1842"/>
  <c r="H1842"/>
  <c r="G1842"/>
  <c r="F1842"/>
  <c r="C1842"/>
  <c r="B1842"/>
  <c r="AB1841"/>
  <c r="X1841"/>
  <c r="V1841"/>
  <c r="T1841"/>
  <c r="S1841"/>
  <c r="R1841"/>
  <c r="J1841"/>
  <c r="I1841"/>
  <c r="H1841"/>
  <c r="G1841"/>
  <c r="F1841"/>
  <c r="C1841"/>
  <c r="B1841"/>
  <c r="AB1840"/>
  <c r="X1840"/>
  <c r="V1840"/>
  <c r="T1840"/>
  <c r="S1840"/>
  <c r="R1840"/>
  <c r="J1840"/>
  <c r="I1840"/>
  <c r="H1840"/>
  <c r="G1840"/>
  <c r="F1840"/>
  <c r="C1840"/>
  <c r="B1840"/>
  <c r="AB1839"/>
  <c r="X1839"/>
  <c r="V1839"/>
  <c r="T1839"/>
  <c r="S1839"/>
  <c r="R1839"/>
  <c r="J1839"/>
  <c r="I1839"/>
  <c r="H1839"/>
  <c r="G1839"/>
  <c r="F1839"/>
  <c r="C1839"/>
  <c r="B1839"/>
  <c r="AB1838"/>
  <c r="X1838"/>
  <c r="V1838"/>
  <c r="T1838"/>
  <c r="S1838"/>
  <c r="R1838"/>
  <c r="J1838"/>
  <c r="I1838"/>
  <c r="H1838"/>
  <c r="G1838"/>
  <c r="F1838"/>
  <c r="C1838"/>
  <c r="B1838"/>
  <c r="AB1837"/>
  <c r="X1837"/>
  <c r="V1837"/>
  <c r="T1837"/>
  <c r="S1837"/>
  <c r="R1837"/>
  <c r="J1837"/>
  <c r="I1837"/>
  <c r="H1837"/>
  <c r="G1837"/>
  <c r="F1837"/>
  <c r="C1837"/>
  <c r="B1837"/>
  <c r="AB1836"/>
  <c r="X1836"/>
  <c r="V1836"/>
  <c r="T1836"/>
  <c r="S1836"/>
  <c r="R1836"/>
  <c r="J1836"/>
  <c r="I1836"/>
  <c r="H1836"/>
  <c r="G1836"/>
  <c r="F1836"/>
  <c r="C1836"/>
  <c r="B1836"/>
  <c r="AB1835"/>
  <c r="X1835"/>
  <c r="V1835"/>
  <c r="T1835"/>
  <c r="S1835"/>
  <c r="R1835"/>
  <c r="J1835"/>
  <c r="I1835"/>
  <c r="H1835"/>
  <c r="G1835"/>
  <c r="F1835"/>
  <c r="C1835"/>
  <c r="B1835"/>
  <c r="AB1834"/>
  <c r="X1834"/>
  <c r="V1834"/>
  <c r="T1834"/>
  <c r="S1834"/>
  <c r="R1834"/>
  <c r="J1834"/>
  <c r="I1834"/>
  <c r="H1834"/>
  <c r="G1834"/>
  <c r="F1834"/>
  <c r="C1834"/>
  <c r="B1834"/>
  <c r="AB1833"/>
  <c r="X1833"/>
  <c r="V1833"/>
  <c r="T1833"/>
  <c r="S1833"/>
  <c r="R1833"/>
  <c r="J1833"/>
  <c r="I1833"/>
  <c r="H1833"/>
  <c r="G1833"/>
  <c r="F1833"/>
  <c r="C1833"/>
  <c r="B1833"/>
  <c r="AB1832"/>
  <c r="X1832"/>
  <c r="V1832"/>
  <c r="T1832"/>
  <c r="S1832"/>
  <c r="R1832"/>
  <c r="J1832"/>
  <c r="I1832"/>
  <c r="H1832"/>
  <c r="G1832"/>
  <c r="F1832"/>
  <c r="C1832"/>
  <c r="B1832"/>
  <c r="AB1831"/>
  <c r="X1831"/>
  <c r="V1831"/>
  <c r="T1831"/>
  <c r="S1831"/>
  <c r="R1831"/>
  <c r="J1831"/>
  <c r="I1831"/>
  <c r="H1831"/>
  <c r="G1831"/>
  <c r="F1831"/>
  <c r="C1831"/>
  <c r="B1831"/>
  <c r="AB1830"/>
  <c r="X1830"/>
  <c r="V1830"/>
  <c r="T1830"/>
  <c r="S1830"/>
  <c r="R1830"/>
  <c r="J1830"/>
  <c r="I1830"/>
  <c r="H1830"/>
  <c r="G1830"/>
  <c r="F1830"/>
  <c r="C1830"/>
  <c r="B1830"/>
  <c r="AB1829"/>
  <c r="X1829"/>
  <c r="V1829"/>
  <c r="T1829"/>
  <c r="S1829"/>
  <c r="R1829"/>
  <c r="J1829"/>
  <c r="I1829"/>
  <c r="H1829"/>
  <c r="G1829"/>
  <c r="F1829"/>
  <c r="C1829"/>
  <c r="B1829"/>
  <c r="AB1828"/>
  <c r="X1828"/>
  <c r="V1828"/>
  <c r="T1828"/>
  <c r="S1828"/>
  <c r="R1828"/>
  <c r="J1828"/>
  <c r="I1828"/>
  <c r="H1828"/>
  <c r="G1828"/>
  <c r="F1828"/>
  <c r="C1828"/>
  <c r="B1828"/>
  <c r="AB1827"/>
  <c r="X1827"/>
  <c r="V1827"/>
  <c r="T1827"/>
  <c r="S1827"/>
  <c r="R1827"/>
  <c r="J1827"/>
  <c r="I1827"/>
  <c r="H1827"/>
  <c r="G1827"/>
  <c r="F1827"/>
  <c r="C1827"/>
  <c r="B1827"/>
  <c r="AB1826"/>
  <c r="X1826"/>
  <c r="V1826"/>
  <c r="T1826"/>
  <c r="S1826"/>
  <c r="R1826"/>
  <c r="J1826"/>
  <c r="I1826"/>
  <c r="H1826"/>
  <c r="G1826"/>
  <c r="F1826"/>
  <c r="C1826"/>
  <c r="B1826"/>
  <c r="AB1825"/>
  <c r="X1825"/>
  <c r="V1825"/>
  <c r="T1825"/>
  <c r="S1825"/>
  <c r="R1825"/>
  <c r="J1825"/>
  <c r="I1825"/>
  <c r="H1825"/>
  <c r="G1825"/>
  <c r="F1825"/>
  <c r="C1825"/>
  <c r="B1825"/>
  <c r="AB1824"/>
  <c r="X1824"/>
  <c r="V1824"/>
  <c r="T1824"/>
  <c r="S1824"/>
  <c r="R1824"/>
  <c r="J1824"/>
  <c r="I1824"/>
  <c r="H1824"/>
  <c r="G1824"/>
  <c r="F1824"/>
  <c r="C1824"/>
  <c r="B1824"/>
  <c r="AB1823"/>
  <c r="X1823"/>
  <c r="V1823"/>
  <c r="T1823"/>
  <c r="S1823"/>
  <c r="R1823"/>
  <c r="J1823"/>
  <c r="I1823"/>
  <c r="H1823"/>
  <c r="G1823"/>
  <c r="F1823"/>
  <c r="C1823"/>
  <c r="B1823"/>
  <c r="AB1822"/>
  <c r="X1822"/>
  <c r="V1822"/>
  <c r="T1822"/>
  <c r="S1822"/>
  <c r="R1822"/>
  <c r="J1822"/>
  <c r="I1822"/>
  <c r="H1822"/>
  <c r="G1822"/>
  <c r="F1822"/>
  <c r="C1822"/>
  <c r="B1822"/>
  <c r="AB1821"/>
  <c r="X1821"/>
  <c r="V1821"/>
  <c r="T1821"/>
  <c r="S1821"/>
  <c r="R1821"/>
  <c r="J1821"/>
  <c r="I1821"/>
  <c r="H1821"/>
  <c r="G1821"/>
  <c r="F1821"/>
  <c r="C1821"/>
  <c r="B1821"/>
  <c r="AB1820"/>
  <c r="X1820"/>
  <c r="V1820"/>
  <c r="T1820"/>
  <c r="S1820"/>
  <c r="R1820"/>
  <c r="J1820"/>
  <c r="I1820"/>
  <c r="H1820"/>
  <c r="G1820"/>
  <c r="F1820"/>
  <c r="C1820"/>
  <c r="B1820"/>
  <c r="AB1819"/>
  <c r="X1819"/>
  <c r="V1819"/>
  <c r="T1819"/>
  <c r="S1819"/>
  <c r="R1819"/>
  <c r="J1819"/>
  <c r="I1819"/>
  <c r="H1819"/>
  <c r="G1819"/>
  <c r="F1819"/>
  <c r="C1819"/>
  <c r="B1819"/>
  <c r="AB1818"/>
  <c r="X1818"/>
  <c r="V1818"/>
  <c r="T1818"/>
  <c r="S1818"/>
  <c r="R1818"/>
  <c r="J1818"/>
  <c r="I1818"/>
  <c r="H1818"/>
  <c r="G1818"/>
  <c r="F1818"/>
  <c r="C1818"/>
  <c r="B1818"/>
  <c r="AB1817"/>
  <c r="X1817"/>
  <c r="V1817"/>
  <c r="T1817"/>
  <c r="S1817"/>
  <c r="R1817"/>
  <c r="J1817"/>
  <c r="I1817"/>
  <c r="H1817"/>
  <c r="G1817"/>
  <c r="F1817"/>
  <c r="C1817"/>
  <c r="B1817"/>
  <c r="AB1816"/>
  <c r="X1816"/>
  <c r="V1816"/>
  <c r="T1816"/>
  <c r="S1816"/>
  <c r="R1816"/>
  <c r="J1816"/>
  <c r="I1816"/>
  <c r="H1816"/>
  <c r="G1816"/>
  <c r="F1816"/>
  <c r="C1816"/>
  <c r="B1816"/>
  <c r="AB1815"/>
  <c r="X1815"/>
  <c r="V1815"/>
  <c r="T1815"/>
  <c r="S1815"/>
  <c r="R1815"/>
  <c r="J1815"/>
  <c r="I1815"/>
  <c r="H1815"/>
  <c r="G1815"/>
  <c r="F1815"/>
  <c r="C1815"/>
  <c r="B1815"/>
  <c r="AB1814"/>
  <c r="X1814"/>
  <c r="V1814"/>
  <c r="T1814"/>
  <c r="S1814"/>
  <c r="R1814"/>
  <c r="J1814"/>
  <c r="I1814"/>
  <c r="H1814"/>
  <c r="G1814"/>
  <c r="F1814"/>
  <c r="C1814"/>
  <c r="B1814"/>
  <c r="AB1813"/>
  <c r="X1813"/>
  <c r="V1813"/>
  <c r="T1813"/>
  <c r="S1813"/>
  <c r="R1813"/>
  <c r="J1813"/>
  <c r="I1813"/>
  <c r="H1813"/>
  <c r="G1813"/>
  <c r="F1813"/>
  <c r="C1813"/>
  <c r="B1813"/>
  <c r="AB1812"/>
  <c r="X1812"/>
  <c r="V1812"/>
  <c r="T1812"/>
  <c r="S1812"/>
  <c r="R1812"/>
  <c r="J1812"/>
  <c r="I1812"/>
  <c r="H1812"/>
  <c r="G1812"/>
  <c r="F1812"/>
  <c r="C1812"/>
  <c r="B1812"/>
  <c r="AB1811"/>
  <c r="X1811"/>
  <c r="V1811"/>
  <c r="T1811"/>
  <c r="S1811"/>
  <c r="R1811"/>
  <c r="J1811"/>
  <c r="I1811"/>
  <c r="H1811"/>
  <c r="G1811"/>
  <c r="F1811"/>
  <c r="C1811"/>
  <c r="B1811"/>
  <c r="AB1810"/>
  <c r="X1810"/>
  <c r="V1810"/>
  <c r="T1810"/>
  <c r="S1810"/>
  <c r="R1810"/>
  <c r="J1810"/>
  <c r="I1810"/>
  <c r="H1810"/>
  <c r="G1810"/>
  <c r="F1810"/>
  <c r="C1810"/>
  <c r="B1810"/>
  <c r="AB1809"/>
  <c r="X1809"/>
  <c r="V1809"/>
  <c r="T1809"/>
  <c r="S1809"/>
  <c r="R1809"/>
  <c r="J1809"/>
  <c r="I1809"/>
  <c r="H1809"/>
  <c r="G1809"/>
  <c r="F1809"/>
  <c r="C1809"/>
  <c r="B1809"/>
  <c r="AB1808"/>
  <c r="X1808"/>
  <c r="V1808"/>
  <c r="T1808"/>
  <c r="S1808"/>
  <c r="R1808"/>
  <c r="J1808"/>
  <c r="I1808"/>
  <c r="H1808"/>
  <c r="G1808"/>
  <c r="F1808"/>
  <c r="C1808"/>
  <c r="B1808"/>
  <c r="AB1807"/>
  <c r="X1807"/>
  <c r="V1807"/>
  <c r="T1807"/>
  <c r="S1807"/>
  <c r="R1807"/>
  <c r="J1807"/>
  <c r="I1807"/>
  <c r="H1807"/>
  <c r="G1807"/>
  <c r="F1807"/>
  <c r="C1807"/>
  <c r="B1807"/>
  <c r="AB1806"/>
  <c r="X1806"/>
  <c r="V1806"/>
  <c r="T1806"/>
  <c r="S1806"/>
  <c r="R1806"/>
  <c r="J1806"/>
  <c r="I1806"/>
  <c r="H1806"/>
  <c r="G1806"/>
  <c r="F1806"/>
  <c r="C1806"/>
  <c r="B1806"/>
  <c r="AB1805"/>
  <c r="X1805"/>
  <c r="V1805"/>
  <c r="T1805"/>
  <c r="S1805"/>
  <c r="R1805"/>
  <c r="J1805"/>
  <c r="I1805"/>
  <c r="H1805"/>
  <c r="G1805"/>
  <c r="F1805"/>
  <c r="C1805"/>
  <c r="B1805"/>
  <c r="AB1804"/>
  <c r="X1804"/>
  <c r="V1804"/>
  <c r="T1804"/>
  <c r="S1804"/>
  <c r="R1804"/>
  <c r="J1804"/>
  <c r="I1804"/>
  <c r="H1804"/>
  <c r="G1804"/>
  <c r="F1804"/>
  <c r="C1804"/>
  <c r="B1804"/>
  <c r="AB1803"/>
  <c r="X1803"/>
  <c r="V1803"/>
  <c r="T1803"/>
  <c r="S1803"/>
  <c r="R1803"/>
  <c r="J1803"/>
  <c r="I1803"/>
  <c r="H1803"/>
  <c r="G1803"/>
  <c r="F1803"/>
  <c r="C1803"/>
  <c r="B1803"/>
  <c r="AB1802"/>
  <c r="X1802"/>
  <c r="V1802"/>
  <c r="T1802"/>
  <c r="S1802"/>
  <c r="R1802"/>
  <c r="J1802"/>
  <c r="I1802"/>
  <c r="H1802"/>
  <c r="G1802"/>
  <c r="F1802"/>
  <c r="C1802"/>
  <c r="B1802"/>
  <c r="AB1801"/>
  <c r="X1801"/>
  <c r="V1801"/>
  <c r="T1801"/>
  <c r="S1801"/>
  <c r="R1801"/>
  <c r="J1801"/>
  <c r="I1801"/>
  <c r="H1801"/>
  <c r="G1801"/>
  <c r="F1801"/>
  <c r="C1801"/>
  <c r="B1801"/>
  <c r="AB1800"/>
  <c r="X1800"/>
  <c r="V1800"/>
  <c r="T1800"/>
  <c r="S1800"/>
  <c r="R1800"/>
  <c r="J1800"/>
  <c r="I1800"/>
  <c r="H1800"/>
  <c r="G1800"/>
  <c r="F1800"/>
  <c r="C1800"/>
  <c r="B1800"/>
  <c r="AB1799"/>
  <c r="X1799"/>
  <c r="V1799"/>
  <c r="T1799"/>
  <c r="S1799"/>
  <c r="R1799"/>
  <c r="J1799"/>
  <c r="I1799"/>
  <c r="H1799"/>
  <c r="G1799"/>
  <c r="F1799"/>
  <c r="C1799"/>
  <c r="B1799"/>
  <c r="AB1798"/>
  <c r="X1798"/>
  <c r="V1798"/>
  <c r="T1798"/>
  <c r="S1798"/>
  <c r="R1798"/>
  <c r="J1798"/>
  <c r="I1798"/>
  <c r="H1798"/>
  <c r="G1798"/>
  <c r="F1798"/>
  <c r="C1798"/>
  <c r="B1798"/>
  <c r="AB1797"/>
  <c r="X1797"/>
  <c r="V1797"/>
  <c r="T1797"/>
  <c r="S1797"/>
  <c r="R1797"/>
  <c r="J1797"/>
  <c r="I1797"/>
  <c r="H1797"/>
  <c r="G1797"/>
  <c r="F1797"/>
  <c r="C1797"/>
  <c r="B1797"/>
  <c r="AB1796"/>
  <c r="X1796"/>
  <c r="V1796"/>
  <c r="T1796"/>
  <c r="S1796"/>
  <c r="R1796"/>
  <c r="J1796"/>
  <c r="I1796"/>
  <c r="H1796"/>
  <c r="G1796"/>
  <c r="F1796"/>
  <c r="C1796"/>
  <c r="B1796"/>
  <c r="AB1795"/>
  <c r="X1795"/>
  <c r="V1795"/>
  <c r="T1795"/>
  <c r="S1795"/>
  <c r="R1795"/>
  <c r="J1795"/>
  <c r="I1795"/>
  <c r="H1795"/>
  <c r="G1795"/>
  <c r="F1795"/>
  <c r="C1795"/>
  <c r="B1795"/>
  <c r="AB1794"/>
  <c r="X1794"/>
  <c r="V1794"/>
  <c r="T1794"/>
  <c r="S1794"/>
  <c r="R1794"/>
  <c r="J1794"/>
  <c r="I1794"/>
  <c r="H1794"/>
  <c r="G1794"/>
  <c r="F1794"/>
  <c r="C1794"/>
  <c r="B1794"/>
  <c r="AB1793"/>
  <c r="X1793"/>
  <c r="V1793"/>
  <c r="T1793"/>
  <c r="S1793"/>
  <c r="R1793"/>
  <c r="J1793"/>
  <c r="I1793"/>
  <c r="H1793"/>
  <c r="G1793"/>
  <c r="F1793"/>
  <c r="C1793"/>
  <c r="B1793"/>
  <c r="AB1792"/>
  <c r="X1792"/>
  <c r="V1792"/>
  <c r="T1792"/>
  <c r="S1792"/>
  <c r="R1792"/>
  <c r="J1792"/>
  <c r="I1792"/>
  <c r="H1792"/>
  <c r="G1792"/>
  <c r="F1792"/>
  <c r="C1792"/>
  <c r="B1792"/>
  <c r="AB1791"/>
  <c r="X1791"/>
  <c r="V1791"/>
  <c r="T1791"/>
  <c r="S1791"/>
  <c r="R1791"/>
  <c r="J1791"/>
  <c r="I1791"/>
  <c r="H1791"/>
  <c r="G1791"/>
  <c r="F1791"/>
  <c r="C1791"/>
  <c r="B1791"/>
  <c r="AB1790"/>
  <c r="X1790"/>
  <c r="V1790"/>
  <c r="T1790"/>
  <c r="S1790"/>
  <c r="R1790"/>
  <c r="J1790"/>
  <c r="I1790"/>
  <c r="H1790"/>
  <c r="G1790"/>
  <c r="F1790"/>
  <c r="C1790"/>
  <c r="B1790"/>
  <c r="AB1789"/>
  <c r="X1789"/>
  <c r="V1789"/>
  <c r="T1789"/>
  <c r="S1789"/>
  <c r="R1789"/>
  <c r="J1789"/>
  <c r="I1789"/>
  <c r="H1789"/>
  <c r="G1789"/>
  <c r="F1789"/>
  <c r="C1789"/>
  <c r="B1789"/>
  <c r="AB1788"/>
  <c r="X1788"/>
  <c r="V1788"/>
  <c r="T1788"/>
  <c r="S1788"/>
  <c r="R1788"/>
  <c r="J1788"/>
  <c r="I1788"/>
  <c r="H1788"/>
  <c r="G1788"/>
  <c r="F1788"/>
  <c r="C1788"/>
  <c r="B1788"/>
  <c r="AB1787"/>
  <c r="X1787"/>
  <c r="V1787"/>
  <c r="T1787"/>
  <c r="S1787"/>
  <c r="R1787"/>
  <c r="J1787"/>
  <c r="I1787"/>
  <c r="H1787"/>
  <c r="G1787"/>
  <c r="F1787"/>
  <c r="C1787"/>
  <c r="B1787"/>
  <c r="AB1786"/>
  <c r="X1786"/>
  <c r="V1786"/>
  <c r="T1786"/>
  <c r="S1786"/>
  <c r="R1786"/>
  <c r="J1786"/>
  <c r="I1786"/>
  <c r="H1786"/>
  <c r="G1786"/>
  <c r="F1786"/>
  <c r="C1786"/>
  <c r="B1786"/>
  <c r="AB1785"/>
  <c r="X1785"/>
  <c r="V1785"/>
  <c r="T1785"/>
  <c r="S1785"/>
  <c r="R1785"/>
  <c r="J1785"/>
  <c r="I1785"/>
  <c r="H1785"/>
  <c r="G1785"/>
  <c r="F1785"/>
  <c r="C1785"/>
  <c r="B1785"/>
  <c r="AB1784"/>
  <c r="X1784"/>
  <c r="V1784"/>
  <c r="T1784"/>
  <c r="S1784"/>
  <c r="R1784"/>
  <c r="J1784"/>
  <c r="I1784"/>
  <c r="H1784"/>
  <c r="G1784"/>
  <c r="F1784"/>
  <c r="C1784"/>
  <c r="B1784"/>
  <c r="AB1783"/>
  <c r="X1783"/>
  <c r="V1783"/>
  <c r="T1783"/>
  <c r="S1783"/>
  <c r="R1783"/>
  <c r="J1783"/>
  <c r="I1783"/>
  <c r="H1783"/>
  <c r="G1783"/>
  <c r="F1783"/>
  <c r="C1783"/>
  <c r="B1783"/>
  <c r="AB1782"/>
  <c r="X1782"/>
  <c r="V1782"/>
  <c r="T1782"/>
  <c r="S1782"/>
  <c r="R1782"/>
  <c r="J1782"/>
  <c r="I1782"/>
  <c r="H1782"/>
  <c r="G1782"/>
  <c r="F1782"/>
  <c r="C1782"/>
  <c r="B1782"/>
  <c r="AB1781"/>
  <c r="X1781"/>
  <c r="V1781"/>
  <c r="T1781"/>
  <c r="S1781"/>
  <c r="R1781"/>
  <c r="J1781"/>
  <c r="I1781"/>
  <c r="H1781"/>
  <c r="G1781"/>
  <c r="F1781"/>
  <c r="C1781"/>
  <c r="B1781"/>
  <c r="AB1780"/>
  <c r="X1780"/>
  <c r="V1780"/>
  <c r="T1780"/>
  <c r="S1780"/>
  <c r="R1780"/>
  <c r="J1780"/>
  <c r="I1780"/>
  <c r="H1780"/>
  <c r="G1780"/>
  <c r="F1780"/>
  <c r="C1780"/>
  <c r="B1780"/>
  <c r="AB1779"/>
  <c r="X1779"/>
  <c r="V1779"/>
  <c r="T1779"/>
  <c r="S1779"/>
  <c r="R1779"/>
  <c r="J1779"/>
  <c r="I1779"/>
  <c r="H1779"/>
  <c r="G1779"/>
  <c r="F1779"/>
  <c r="C1779"/>
  <c r="B1779"/>
  <c r="AB1778"/>
  <c r="X1778"/>
  <c r="V1778"/>
  <c r="T1778"/>
  <c r="S1778"/>
  <c r="R1778"/>
  <c r="J1778"/>
  <c r="I1778"/>
  <c r="H1778"/>
  <c r="G1778"/>
  <c r="F1778"/>
  <c r="C1778"/>
  <c r="B1778"/>
  <c r="AB1777"/>
  <c r="X1777"/>
  <c r="V1777"/>
  <c r="T1777"/>
  <c r="S1777"/>
  <c r="R1777"/>
  <c r="J1777"/>
  <c r="I1777"/>
  <c r="H1777"/>
  <c r="G1777"/>
  <c r="F1777"/>
  <c r="C1777"/>
  <c r="B1777"/>
  <c r="AB1776"/>
  <c r="X1776"/>
  <c r="V1776"/>
  <c r="T1776"/>
  <c r="S1776"/>
  <c r="R1776"/>
  <c r="J1776"/>
  <c r="I1776"/>
  <c r="H1776"/>
  <c r="G1776"/>
  <c r="F1776"/>
  <c r="C1776"/>
  <c r="B1776"/>
  <c r="AB1775"/>
  <c r="X1775"/>
  <c r="V1775"/>
  <c r="T1775"/>
  <c r="S1775"/>
  <c r="R1775"/>
  <c r="J1775"/>
  <c r="I1775"/>
  <c r="H1775"/>
  <c r="G1775"/>
  <c r="F1775"/>
  <c r="C1775"/>
  <c r="B1775"/>
  <c r="AB1774"/>
  <c r="X1774"/>
  <c r="V1774"/>
  <c r="T1774"/>
  <c r="S1774"/>
  <c r="R1774"/>
  <c r="J1774"/>
  <c r="I1774"/>
  <c r="H1774"/>
  <c r="G1774"/>
  <c r="F1774"/>
  <c r="C1774"/>
  <c r="B1774"/>
  <c r="AB1773"/>
  <c r="X1773"/>
  <c r="V1773"/>
  <c r="T1773"/>
  <c r="S1773"/>
  <c r="R1773"/>
  <c r="J1773"/>
  <c r="I1773"/>
  <c r="H1773"/>
  <c r="G1773"/>
  <c r="F1773"/>
  <c r="C1773"/>
  <c r="B1773"/>
  <c r="AB1772"/>
  <c r="X1772"/>
  <c r="V1772"/>
  <c r="T1772"/>
  <c r="S1772"/>
  <c r="R1772"/>
  <c r="J1772"/>
  <c r="I1772"/>
  <c r="H1772"/>
  <c r="G1772"/>
  <c r="F1772"/>
  <c r="C1772"/>
  <c r="B1772"/>
  <c r="AB1771"/>
  <c r="X1771"/>
  <c r="V1771"/>
  <c r="T1771"/>
  <c r="S1771"/>
  <c r="R1771"/>
  <c r="J1771"/>
  <c r="I1771"/>
  <c r="H1771"/>
  <c r="G1771"/>
  <c r="F1771"/>
  <c r="C1771"/>
  <c r="B1771"/>
  <c r="AB1770"/>
  <c r="X1770"/>
  <c r="V1770"/>
  <c r="T1770"/>
  <c r="S1770"/>
  <c r="R1770"/>
  <c r="J1770"/>
  <c r="I1770"/>
  <c r="H1770"/>
  <c r="G1770"/>
  <c r="F1770"/>
  <c r="C1770"/>
  <c r="B1770"/>
  <c r="AB1769"/>
  <c r="X1769"/>
  <c r="V1769"/>
  <c r="T1769"/>
  <c r="S1769"/>
  <c r="R1769"/>
  <c r="J1769"/>
  <c r="I1769"/>
  <c r="H1769"/>
  <c r="G1769"/>
  <c r="F1769"/>
  <c r="C1769"/>
  <c r="B1769"/>
  <c r="AB1768"/>
  <c r="X1768"/>
  <c r="V1768"/>
  <c r="T1768"/>
  <c r="S1768"/>
  <c r="R1768"/>
  <c r="J1768"/>
  <c r="I1768"/>
  <c r="H1768"/>
  <c r="G1768"/>
  <c r="F1768"/>
  <c r="C1768"/>
  <c r="B1768"/>
  <c r="AB1767"/>
  <c r="X1767"/>
  <c r="V1767"/>
  <c r="T1767"/>
  <c r="S1767"/>
  <c r="R1767"/>
  <c r="J1767"/>
  <c r="I1767"/>
  <c r="H1767"/>
  <c r="G1767"/>
  <c r="F1767"/>
  <c r="C1767"/>
  <c r="B1767"/>
  <c r="AB1766"/>
  <c r="X1766"/>
  <c r="V1766"/>
  <c r="T1766"/>
  <c r="S1766"/>
  <c r="R1766"/>
  <c r="J1766"/>
  <c r="I1766"/>
  <c r="H1766"/>
  <c r="G1766"/>
  <c r="F1766"/>
  <c r="C1766"/>
  <c r="B1766"/>
  <c r="AB1765"/>
  <c r="X1765"/>
  <c r="V1765"/>
  <c r="T1765"/>
  <c r="S1765"/>
  <c r="R1765"/>
  <c r="J1765"/>
  <c r="I1765"/>
  <c r="H1765"/>
  <c r="G1765"/>
  <c r="F1765"/>
  <c r="C1765"/>
  <c r="B1765"/>
  <c r="AB1764"/>
  <c r="X1764"/>
  <c r="V1764"/>
  <c r="T1764"/>
  <c r="S1764"/>
  <c r="R1764"/>
  <c r="J1764"/>
  <c r="I1764"/>
  <c r="H1764"/>
  <c r="G1764"/>
  <c r="F1764"/>
  <c r="C1764"/>
  <c r="B1764"/>
  <c r="AB1763"/>
  <c r="X1763"/>
  <c r="V1763"/>
  <c r="T1763"/>
  <c r="S1763"/>
  <c r="R1763"/>
  <c r="J1763"/>
  <c r="I1763"/>
  <c r="H1763"/>
  <c r="G1763"/>
  <c r="F1763"/>
  <c r="C1763"/>
  <c r="B1763"/>
  <c r="AB1762"/>
  <c r="X1762"/>
  <c r="V1762"/>
  <c r="T1762"/>
  <c r="S1762"/>
  <c r="R1762"/>
  <c r="J1762"/>
  <c r="I1762"/>
  <c r="H1762"/>
  <c r="G1762"/>
  <c r="F1762"/>
  <c r="C1762"/>
  <c r="B1762"/>
  <c r="AB1761"/>
  <c r="X1761"/>
  <c r="V1761"/>
  <c r="T1761"/>
  <c r="S1761"/>
  <c r="R1761"/>
  <c r="J1761"/>
  <c r="I1761"/>
  <c r="H1761"/>
  <c r="G1761"/>
  <c r="F1761"/>
  <c r="C1761"/>
  <c r="B1761"/>
  <c r="AB1760"/>
  <c r="X1760"/>
  <c r="V1760"/>
  <c r="T1760"/>
  <c r="S1760"/>
  <c r="R1760"/>
  <c r="J1760"/>
  <c r="I1760"/>
  <c r="H1760"/>
  <c r="G1760"/>
  <c r="F1760"/>
  <c r="C1760"/>
  <c r="B1760"/>
  <c r="AB1759"/>
  <c r="X1759"/>
  <c r="V1759"/>
  <c r="T1759"/>
  <c r="S1759"/>
  <c r="R1759"/>
  <c r="J1759"/>
  <c r="I1759"/>
  <c r="H1759"/>
  <c r="G1759"/>
  <c r="F1759"/>
  <c r="C1759"/>
  <c r="B1759"/>
  <c r="AB1758"/>
  <c r="X1758"/>
  <c r="V1758"/>
  <c r="T1758"/>
  <c r="S1758"/>
  <c r="R1758"/>
  <c r="J1758"/>
  <c r="I1758"/>
  <c r="H1758"/>
  <c r="G1758"/>
  <c r="F1758"/>
  <c r="C1758"/>
  <c r="B1758"/>
  <c r="AB1757"/>
  <c r="X1757"/>
  <c r="V1757"/>
  <c r="T1757"/>
  <c r="S1757"/>
  <c r="R1757"/>
  <c r="J1757"/>
  <c r="I1757"/>
  <c r="H1757"/>
  <c r="G1757"/>
  <c r="F1757"/>
  <c r="C1757"/>
  <c r="B1757"/>
  <c r="AB1756"/>
  <c r="X1756"/>
  <c r="V1756"/>
  <c r="T1756"/>
  <c r="S1756"/>
  <c r="R1756"/>
  <c r="J1756"/>
  <c r="I1756"/>
  <c r="H1756"/>
  <c r="G1756"/>
  <c r="F1756"/>
  <c r="C1756"/>
  <c r="B1756"/>
  <c r="AB1755"/>
  <c r="X1755"/>
  <c r="V1755"/>
  <c r="T1755"/>
  <c r="S1755"/>
  <c r="R1755"/>
  <c r="J1755"/>
  <c r="I1755"/>
  <c r="H1755"/>
  <c r="G1755"/>
  <c r="F1755"/>
  <c r="C1755"/>
  <c r="B1755"/>
  <c r="AB1754"/>
  <c r="X1754"/>
  <c r="V1754"/>
  <c r="T1754"/>
  <c r="S1754"/>
  <c r="R1754"/>
  <c r="J1754"/>
  <c r="I1754"/>
  <c r="H1754"/>
  <c r="G1754"/>
  <c r="F1754"/>
  <c r="C1754"/>
  <c r="B1754"/>
  <c r="AB1753"/>
  <c r="X1753"/>
  <c r="V1753"/>
  <c r="T1753"/>
  <c r="S1753"/>
  <c r="R1753"/>
  <c r="J1753"/>
  <c r="I1753"/>
  <c r="H1753"/>
  <c r="G1753"/>
  <c r="F1753"/>
  <c r="C1753"/>
  <c r="B1753"/>
  <c r="AB1752"/>
  <c r="X1752"/>
  <c r="V1752"/>
  <c r="T1752"/>
  <c r="S1752"/>
  <c r="R1752"/>
  <c r="J1752"/>
  <c r="I1752"/>
  <c r="H1752"/>
  <c r="G1752"/>
  <c r="F1752"/>
  <c r="C1752"/>
  <c r="B1752"/>
  <c r="AB1751"/>
  <c r="X1751"/>
  <c r="V1751"/>
  <c r="T1751"/>
  <c r="S1751"/>
  <c r="R1751"/>
  <c r="J1751"/>
  <c r="I1751"/>
  <c r="H1751"/>
  <c r="G1751"/>
  <c r="F1751"/>
  <c r="C1751"/>
  <c r="B1751"/>
  <c r="AB1750"/>
  <c r="X1750"/>
  <c r="V1750"/>
  <c r="T1750"/>
  <c r="S1750"/>
  <c r="R1750"/>
  <c r="J1750"/>
  <c r="I1750"/>
  <c r="H1750"/>
  <c r="G1750"/>
  <c r="F1750"/>
  <c r="C1750"/>
  <c r="B1750"/>
  <c r="AB1749"/>
  <c r="X1749"/>
  <c r="V1749"/>
  <c r="T1749"/>
  <c r="S1749"/>
  <c r="R1749"/>
  <c r="J1749"/>
  <c r="I1749"/>
  <c r="H1749"/>
  <c r="G1749"/>
  <c r="F1749"/>
  <c r="C1749"/>
  <c r="B1749"/>
  <c r="AB1748"/>
  <c r="X1748"/>
  <c r="V1748"/>
  <c r="T1748"/>
  <c r="S1748"/>
  <c r="R1748"/>
  <c r="J1748"/>
  <c r="I1748"/>
  <c r="H1748"/>
  <c r="G1748"/>
  <c r="F1748"/>
  <c r="C1748"/>
  <c r="B1748"/>
  <c r="AB1747"/>
  <c r="X1747"/>
  <c r="V1747"/>
  <c r="T1747"/>
  <c r="S1747"/>
  <c r="R1747"/>
  <c r="J1747"/>
  <c r="I1747"/>
  <c r="H1747"/>
  <c r="G1747"/>
  <c r="F1747"/>
  <c r="C1747"/>
  <c r="B1747"/>
  <c r="AB1746"/>
  <c r="X1746"/>
  <c r="V1746"/>
  <c r="T1746"/>
  <c r="S1746"/>
  <c r="R1746"/>
  <c r="J1746"/>
  <c r="I1746"/>
  <c r="H1746"/>
  <c r="G1746"/>
  <c r="F1746"/>
  <c r="C1746"/>
  <c r="B1746"/>
  <c r="AB1745"/>
  <c r="X1745"/>
  <c r="V1745"/>
  <c r="T1745"/>
  <c r="S1745"/>
  <c r="R1745"/>
  <c r="J1745"/>
  <c r="I1745"/>
  <c r="H1745"/>
  <c r="G1745"/>
  <c r="F1745"/>
  <c r="C1745"/>
  <c r="B1745"/>
  <c r="AB1744"/>
  <c r="X1744"/>
  <c r="V1744"/>
  <c r="T1744"/>
  <c r="S1744"/>
  <c r="R1744"/>
  <c r="J1744"/>
  <c r="I1744"/>
  <c r="H1744"/>
  <c r="G1744"/>
  <c r="F1744"/>
  <c r="C1744"/>
  <c r="B1744"/>
  <c r="AB1743"/>
  <c r="X1743"/>
  <c r="V1743"/>
  <c r="T1743"/>
  <c r="S1743"/>
  <c r="R1743"/>
  <c r="J1743"/>
  <c r="I1743"/>
  <c r="H1743"/>
  <c r="G1743"/>
  <c r="F1743"/>
  <c r="C1743"/>
  <c r="B1743"/>
  <c r="AB1742"/>
  <c r="X1742"/>
  <c r="V1742"/>
  <c r="T1742"/>
  <c r="S1742"/>
  <c r="R1742"/>
  <c r="J1742"/>
  <c r="I1742"/>
  <c r="H1742"/>
  <c r="G1742"/>
  <c r="F1742"/>
  <c r="C1742"/>
  <c r="B1742"/>
  <c r="AB1741"/>
  <c r="X1741"/>
  <c r="V1741"/>
  <c r="T1741"/>
  <c r="S1741"/>
  <c r="R1741"/>
  <c r="J1741"/>
  <c r="I1741"/>
  <c r="H1741"/>
  <c r="G1741"/>
  <c r="F1741"/>
  <c r="C1741"/>
  <c r="B1741"/>
  <c r="AB1740"/>
  <c r="X1740"/>
  <c r="V1740"/>
  <c r="T1740"/>
  <c r="S1740"/>
  <c r="R1740"/>
  <c r="J1740"/>
  <c r="I1740"/>
  <c r="H1740"/>
  <c r="G1740"/>
  <c r="F1740"/>
  <c r="C1740"/>
  <c r="B1740"/>
  <c r="AB1739"/>
  <c r="X1739"/>
  <c r="V1739"/>
  <c r="T1739"/>
  <c r="S1739"/>
  <c r="R1739"/>
  <c r="J1739"/>
  <c r="I1739"/>
  <c r="H1739"/>
  <c r="G1739"/>
  <c r="F1739"/>
  <c r="C1739"/>
  <c r="B1739"/>
  <c r="AB1738"/>
  <c r="X1738"/>
  <c r="V1738"/>
  <c r="T1738"/>
  <c r="S1738"/>
  <c r="R1738"/>
  <c r="J1738"/>
  <c r="I1738"/>
  <c r="H1738"/>
  <c r="G1738"/>
  <c r="F1738"/>
  <c r="C1738"/>
  <c r="B1738"/>
  <c r="AB1737"/>
  <c r="X1737"/>
  <c r="V1737"/>
  <c r="T1737"/>
  <c r="S1737"/>
  <c r="R1737"/>
  <c r="J1737"/>
  <c r="I1737"/>
  <c r="H1737"/>
  <c r="G1737"/>
  <c r="F1737"/>
  <c r="C1737"/>
  <c r="B1737"/>
  <c r="AB1736"/>
  <c r="X1736"/>
  <c r="V1736"/>
  <c r="T1736"/>
  <c r="S1736"/>
  <c r="R1736"/>
  <c r="J1736"/>
  <c r="I1736"/>
  <c r="H1736"/>
  <c r="G1736"/>
  <c r="F1736"/>
  <c r="C1736"/>
  <c r="B1736"/>
  <c r="AB1735"/>
  <c r="X1735"/>
  <c r="V1735"/>
  <c r="T1735"/>
  <c r="S1735"/>
  <c r="R1735"/>
  <c r="J1735"/>
  <c r="I1735"/>
  <c r="H1735"/>
  <c r="G1735"/>
  <c r="F1735"/>
  <c r="C1735"/>
  <c r="B1735"/>
  <c r="AB1734"/>
  <c r="X1734"/>
  <c r="V1734"/>
  <c r="T1734"/>
  <c r="S1734"/>
  <c r="R1734"/>
  <c r="J1734"/>
  <c r="I1734"/>
  <c r="H1734"/>
  <c r="G1734"/>
  <c r="F1734"/>
  <c r="C1734"/>
  <c r="B1734"/>
  <c r="AB1733"/>
  <c r="X1733"/>
  <c r="V1733"/>
  <c r="T1733"/>
  <c r="S1733"/>
  <c r="R1733"/>
  <c r="J1733"/>
  <c r="I1733"/>
  <c r="H1733"/>
  <c r="G1733"/>
  <c r="F1733"/>
  <c r="C1733"/>
  <c r="B1733"/>
  <c r="AB1732"/>
  <c r="X1732"/>
  <c r="V1732"/>
  <c r="T1732"/>
  <c r="S1732"/>
  <c r="R1732"/>
  <c r="J1732"/>
  <c r="I1732"/>
  <c r="H1732"/>
  <c r="G1732"/>
  <c r="F1732"/>
  <c r="C1732"/>
  <c r="B1732"/>
  <c r="AB1731"/>
  <c r="X1731"/>
  <c r="V1731"/>
  <c r="T1731"/>
  <c r="S1731"/>
  <c r="R1731"/>
  <c r="J1731"/>
  <c r="I1731"/>
  <c r="H1731"/>
  <c r="G1731"/>
  <c r="F1731"/>
  <c r="C1731"/>
  <c r="B1731"/>
  <c r="AB1730"/>
  <c r="X1730"/>
  <c r="V1730"/>
  <c r="T1730"/>
  <c r="S1730"/>
  <c r="R1730"/>
  <c r="J1730"/>
  <c r="I1730"/>
  <c r="H1730"/>
  <c r="G1730"/>
  <c r="F1730"/>
  <c r="C1730"/>
  <c r="B1730"/>
  <c r="AB1729"/>
  <c r="X1729"/>
  <c r="V1729"/>
  <c r="T1729"/>
  <c r="S1729"/>
  <c r="R1729"/>
  <c r="J1729"/>
  <c r="I1729"/>
  <c r="H1729"/>
  <c r="G1729"/>
  <c r="F1729"/>
  <c r="C1729"/>
  <c r="B1729"/>
  <c r="AB1728"/>
  <c r="X1728"/>
  <c r="V1728"/>
  <c r="T1728"/>
  <c r="S1728"/>
  <c r="R1728"/>
  <c r="J1728"/>
  <c r="I1728"/>
  <c r="H1728"/>
  <c r="G1728"/>
  <c r="F1728"/>
  <c r="C1728"/>
  <c r="B1728"/>
  <c r="AB1727"/>
  <c r="X1727"/>
  <c r="V1727"/>
  <c r="T1727"/>
  <c r="S1727"/>
  <c r="R1727"/>
  <c r="J1727"/>
  <c r="I1727"/>
  <c r="H1727"/>
  <c r="G1727"/>
  <c r="F1727"/>
  <c r="C1727"/>
  <c r="B1727"/>
  <c r="AB1726"/>
  <c r="X1726"/>
  <c r="V1726"/>
  <c r="T1726"/>
  <c r="S1726"/>
  <c r="R1726"/>
  <c r="J1726"/>
  <c r="I1726"/>
  <c r="H1726"/>
  <c r="G1726"/>
  <c r="F1726"/>
  <c r="C1726"/>
  <c r="B1726"/>
  <c r="AB1725"/>
  <c r="X1725"/>
  <c r="V1725"/>
  <c r="T1725"/>
  <c r="S1725"/>
  <c r="R1725"/>
  <c r="J1725"/>
  <c r="I1725"/>
  <c r="H1725"/>
  <c r="G1725"/>
  <c r="F1725"/>
  <c r="C1725"/>
  <c r="B1725"/>
  <c r="AB1724"/>
  <c r="X1724"/>
  <c r="V1724"/>
  <c r="T1724"/>
  <c r="S1724"/>
  <c r="R1724"/>
  <c r="J1724"/>
  <c r="I1724"/>
  <c r="H1724"/>
  <c r="G1724"/>
  <c r="F1724"/>
  <c r="C1724"/>
  <c r="B1724"/>
  <c r="AB1723"/>
  <c r="X1723"/>
  <c r="V1723"/>
  <c r="T1723"/>
  <c r="S1723"/>
  <c r="R1723"/>
  <c r="J1723"/>
  <c r="I1723"/>
  <c r="H1723"/>
  <c r="G1723"/>
  <c r="F1723"/>
  <c r="C1723"/>
  <c r="B1723"/>
  <c r="AB1722"/>
  <c r="X1722"/>
  <c r="V1722"/>
  <c r="T1722"/>
  <c r="S1722"/>
  <c r="R1722"/>
  <c r="J1722"/>
  <c r="I1722"/>
  <c r="H1722"/>
  <c r="G1722"/>
  <c r="F1722"/>
  <c r="C1722"/>
  <c r="B1722"/>
  <c r="AB1721"/>
  <c r="X1721"/>
  <c r="V1721"/>
  <c r="T1721"/>
  <c r="S1721"/>
  <c r="R1721"/>
  <c r="J1721"/>
  <c r="I1721"/>
  <c r="H1721"/>
  <c r="G1721"/>
  <c r="F1721"/>
  <c r="C1721"/>
  <c r="B1721"/>
  <c r="AB1720"/>
  <c r="X1720"/>
  <c r="V1720"/>
  <c r="T1720"/>
  <c r="S1720"/>
  <c r="R1720"/>
  <c r="J1720"/>
  <c r="I1720"/>
  <c r="H1720"/>
  <c r="G1720"/>
  <c r="F1720"/>
  <c r="C1720"/>
  <c r="B1720"/>
  <c r="AB1719"/>
  <c r="X1719"/>
  <c r="V1719"/>
  <c r="T1719"/>
  <c r="S1719"/>
  <c r="R1719"/>
  <c r="J1719"/>
  <c r="I1719"/>
  <c r="H1719"/>
  <c r="G1719"/>
  <c r="F1719"/>
  <c r="C1719"/>
  <c r="B1719"/>
  <c r="AB1718"/>
  <c r="X1718"/>
  <c r="V1718"/>
  <c r="T1718"/>
  <c r="S1718"/>
  <c r="R1718"/>
  <c r="J1718"/>
  <c r="I1718"/>
  <c r="H1718"/>
  <c r="G1718"/>
  <c r="F1718"/>
  <c r="C1718"/>
  <c r="B1718"/>
  <c r="AB1717"/>
  <c r="X1717"/>
  <c r="V1717"/>
  <c r="T1717"/>
  <c r="S1717"/>
  <c r="R1717"/>
  <c r="J1717"/>
  <c r="I1717"/>
  <c r="H1717"/>
  <c r="G1717"/>
  <c r="F1717"/>
  <c r="C1717"/>
  <c r="B1717"/>
  <c r="AB1716"/>
  <c r="X1716"/>
  <c r="V1716"/>
  <c r="T1716"/>
  <c r="S1716"/>
  <c r="R1716"/>
  <c r="J1716"/>
  <c r="I1716"/>
  <c r="H1716"/>
  <c r="G1716"/>
  <c r="F1716"/>
  <c r="C1716"/>
  <c r="B1716"/>
  <c r="AB1715"/>
  <c r="X1715"/>
  <c r="V1715"/>
  <c r="T1715"/>
  <c r="S1715"/>
  <c r="R1715"/>
  <c r="J1715"/>
  <c r="I1715"/>
  <c r="H1715"/>
  <c r="G1715"/>
  <c r="F1715"/>
  <c r="C1715"/>
  <c r="B1715"/>
  <c r="AB1714"/>
  <c r="X1714"/>
  <c r="V1714"/>
  <c r="T1714"/>
  <c r="S1714"/>
  <c r="R1714"/>
  <c r="J1714"/>
  <c r="I1714"/>
  <c r="H1714"/>
  <c r="G1714"/>
  <c r="F1714"/>
  <c r="C1714"/>
  <c r="B1714"/>
  <c r="AB1713"/>
  <c r="X1713"/>
  <c r="V1713"/>
  <c r="T1713"/>
  <c r="S1713"/>
  <c r="R1713"/>
  <c r="J1713"/>
  <c r="I1713"/>
  <c r="H1713"/>
  <c r="G1713"/>
  <c r="F1713"/>
  <c r="C1713"/>
  <c r="B1713"/>
  <c r="AB1712"/>
  <c r="X1712"/>
  <c r="V1712"/>
  <c r="T1712"/>
  <c r="S1712"/>
  <c r="R1712"/>
  <c r="J1712"/>
  <c r="I1712"/>
  <c r="H1712"/>
  <c r="G1712"/>
  <c r="F1712"/>
  <c r="C1712"/>
  <c r="B1712"/>
  <c r="AB1711"/>
  <c r="X1711"/>
  <c r="V1711"/>
  <c r="T1711"/>
  <c r="S1711"/>
  <c r="R1711"/>
  <c r="J1711"/>
  <c r="I1711"/>
  <c r="H1711"/>
  <c r="G1711"/>
  <c r="F1711"/>
  <c r="C1711"/>
  <c r="B1711"/>
  <c r="AB1710"/>
  <c r="X1710"/>
  <c r="V1710"/>
  <c r="T1710"/>
  <c r="S1710"/>
  <c r="R1710"/>
  <c r="J1710"/>
  <c r="I1710"/>
  <c r="H1710"/>
  <c r="G1710"/>
  <c r="F1710"/>
  <c r="C1710"/>
  <c r="B1710"/>
  <c r="AB1709"/>
  <c r="X1709"/>
  <c r="V1709"/>
  <c r="T1709"/>
  <c r="S1709"/>
  <c r="R1709"/>
  <c r="J1709"/>
  <c r="I1709"/>
  <c r="H1709"/>
  <c r="G1709"/>
  <c r="F1709"/>
  <c r="C1709"/>
  <c r="B1709"/>
  <c r="AB1708"/>
  <c r="X1708"/>
  <c r="V1708"/>
  <c r="T1708"/>
  <c r="S1708"/>
  <c r="R1708"/>
  <c r="J1708"/>
  <c r="I1708"/>
  <c r="H1708"/>
  <c r="G1708"/>
  <c r="F1708"/>
  <c r="C1708"/>
  <c r="B1708"/>
  <c r="AB1707"/>
  <c r="X1707"/>
  <c r="V1707"/>
  <c r="T1707"/>
  <c r="S1707"/>
  <c r="R1707"/>
  <c r="J1707"/>
  <c r="I1707"/>
  <c r="H1707"/>
  <c r="G1707"/>
  <c r="F1707"/>
  <c r="C1707"/>
  <c r="B1707"/>
  <c r="AB1706"/>
  <c r="X1706"/>
  <c r="V1706"/>
  <c r="T1706"/>
  <c r="S1706"/>
  <c r="R1706"/>
  <c r="J1706"/>
  <c r="I1706"/>
  <c r="H1706"/>
  <c r="G1706"/>
  <c r="F1706"/>
  <c r="C1706"/>
  <c r="B1706"/>
  <c r="AB1705"/>
  <c r="X1705"/>
  <c r="V1705"/>
  <c r="T1705"/>
  <c r="S1705"/>
  <c r="R1705"/>
  <c r="J1705"/>
  <c r="I1705"/>
  <c r="H1705"/>
  <c r="G1705"/>
  <c r="F1705"/>
  <c r="C1705"/>
  <c r="B1705"/>
  <c r="AB1704"/>
  <c r="X1704"/>
  <c r="V1704"/>
  <c r="T1704"/>
  <c r="S1704"/>
  <c r="R1704"/>
  <c r="J1704"/>
  <c r="I1704"/>
  <c r="H1704"/>
  <c r="G1704"/>
  <c r="F1704"/>
  <c r="C1704"/>
  <c r="B1704"/>
  <c r="AB1703"/>
  <c r="X1703"/>
  <c r="V1703"/>
  <c r="T1703"/>
  <c r="S1703"/>
  <c r="R1703"/>
  <c r="J1703"/>
  <c r="I1703"/>
  <c r="H1703"/>
  <c r="G1703"/>
  <c r="F1703"/>
  <c r="C1703"/>
  <c r="B1703"/>
  <c r="AB1702"/>
  <c r="X1702"/>
  <c r="V1702"/>
  <c r="T1702"/>
  <c r="S1702"/>
  <c r="R1702"/>
  <c r="J1702"/>
  <c r="I1702"/>
  <c r="H1702"/>
  <c r="G1702"/>
  <c r="F1702"/>
  <c r="C1702"/>
  <c r="B1702"/>
  <c r="AB1701"/>
  <c r="X1701"/>
  <c r="V1701"/>
  <c r="T1701"/>
  <c r="S1701"/>
  <c r="R1701"/>
  <c r="J1701"/>
  <c r="I1701"/>
  <c r="H1701"/>
  <c r="G1701"/>
  <c r="F1701"/>
  <c r="C1701"/>
  <c r="B1701"/>
  <c r="AB1700"/>
  <c r="X1700"/>
  <c r="V1700"/>
  <c r="T1700"/>
  <c r="S1700"/>
  <c r="R1700"/>
  <c r="J1700"/>
  <c r="I1700"/>
  <c r="H1700"/>
  <c r="G1700"/>
  <c r="F1700"/>
  <c r="C1700"/>
  <c r="B1700"/>
  <c r="AB1699"/>
  <c r="X1699"/>
  <c r="V1699"/>
  <c r="T1699"/>
  <c r="S1699"/>
  <c r="R1699"/>
  <c r="J1699"/>
  <c r="I1699"/>
  <c r="H1699"/>
  <c r="G1699"/>
  <c r="F1699"/>
  <c r="C1699"/>
  <c r="B1699"/>
  <c r="AB1698"/>
  <c r="X1698"/>
  <c r="V1698"/>
  <c r="T1698"/>
  <c r="S1698"/>
  <c r="R1698"/>
  <c r="J1698"/>
  <c r="I1698"/>
  <c r="H1698"/>
  <c r="G1698"/>
  <c r="F1698"/>
  <c r="C1698"/>
  <c r="B1698"/>
  <c r="AB1697"/>
  <c r="X1697"/>
  <c r="V1697"/>
  <c r="T1697"/>
  <c r="S1697"/>
  <c r="R1697"/>
  <c r="J1697"/>
  <c r="I1697"/>
  <c r="H1697"/>
  <c r="G1697"/>
  <c r="F1697"/>
  <c r="C1697"/>
  <c r="B1697"/>
  <c r="AB1696"/>
  <c r="X1696"/>
  <c r="V1696"/>
  <c r="T1696"/>
  <c r="S1696"/>
  <c r="R1696"/>
  <c r="J1696"/>
  <c r="I1696"/>
  <c r="H1696"/>
  <c r="G1696"/>
  <c r="F1696"/>
  <c r="C1696"/>
  <c r="B1696"/>
  <c r="AB1695"/>
  <c r="X1695"/>
  <c r="V1695"/>
  <c r="T1695"/>
  <c r="S1695"/>
  <c r="R1695"/>
  <c r="J1695"/>
  <c r="I1695"/>
  <c r="H1695"/>
  <c r="G1695"/>
  <c r="F1695"/>
  <c r="C1695"/>
  <c r="B1695"/>
  <c r="AB1694"/>
  <c r="X1694"/>
  <c r="V1694"/>
  <c r="T1694"/>
  <c r="S1694"/>
  <c r="R1694"/>
  <c r="J1694"/>
  <c r="I1694"/>
  <c r="H1694"/>
  <c r="G1694"/>
  <c r="F1694"/>
  <c r="C1694"/>
  <c r="B1694"/>
  <c r="AB1693"/>
  <c r="X1693"/>
  <c r="V1693"/>
  <c r="T1693"/>
  <c r="S1693"/>
  <c r="R1693"/>
  <c r="J1693"/>
  <c r="I1693"/>
  <c r="H1693"/>
  <c r="G1693"/>
  <c r="F1693"/>
  <c r="C1693"/>
  <c r="B1693"/>
  <c r="AB1692"/>
  <c r="X1692"/>
  <c r="V1692"/>
  <c r="T1692"/>
  <c r="S1692"/>
  <c r="R1692"/>
  <c r="J1692"/>
  <c r="I1692"/>
  <c r="H1692"/>
  <c r="G1692"/>
  <c r="F1692"/>
  <c r="C1692"/>
  <c r="B1692"/>
  <c r="AB1691"/>
  <c r="X1691"/>
  <c r="V1691"/>
  <c r="T1691"/>
  <c r="S1691"/>
  <c r="R1691"/>
  <c r="J1691"/>
  <c r="I1691"/>
  <c r="H1691"/>
  <c r="G1691"/>
  <c r="F1691"/>
  <c r="C1691"/>
  <c r="B1691"/>
  <c r="AB1690"/>
  <c r="X1690"/>
  <c r="V1690"/>
  <c r="T1690"/>
  <c r="S1690"/>
  <c r="R1690"/>
  <c r="J1690"/>
  <c r="I1690"/>
  <c r="H1690"/>
  <c r="G1690"/>
  <c r="F1690"/>
  <c r="C1690"/>
  <c r="B1690"/>
  <c r="AB1689"/>
  <c r="X1689"/>
  <c r="V1689"/>
  <c r="T1689"/>
  <c r="S1689"/>
  <c r="R1689"/>
  <c r="J1689"/>
  <c r="I1689"/>
  <c r="H1689"/>
  <c r="G1689"/>
  <c r="F1689"/>
  <c r="C1689"/>
  <c r="B1689"/>
  <c r="AB1688"/>
  <c r="X1688"/>
  <c r="V1688"/>
  <c r="T1688"/>
  <c r="S1688"/>
  <c r="R1688"/>
  <c r="J1688"/>
  <c r="I1688"/>
  <c r="H1688"/>
  <c r="G1688"/>
  <c r="F1688"/>
  <c r="C1688"/>
  <c r="B1688"/>
  <c r="AB1687"/>
  <c r="X1687"/>
  <c r="V1687"/>
  <c r="T1687"/>
  <c r="S1687"/>
  <c r="R1687"/>
  <c r="J1687"/>
  <c r="I1687"/>
  <c r="H1687"/>
  <c r="G1687"/>
  <c r="F1687"/>
  <c r="C1687"/>
  <c r="B1687"/>
  <c r="AB1686"/>
  <c r="X1686"/>
  <c r="V1686"/>
  <c r="T1686"/>
  <c r="S1686"/>
  <c r="R1686"/>
  <c r="J1686"/>
  <c r="I1686"/>
  <c r="H1686"/>
  <c r="G1686"/>
  <c r="F1686"/>
  <c r="C1686"/>
  <c r="B1686"/>
  <c r="AB1685"/>
  <c r="X1685"/>
  <c r="V1685"/>
  <c r="T1685"/>
  <c r="S1685"/>
  <c r="R1685"/>
  <c r="J1685"/>
  <c r="I1685"/>
  <c r="H1685"/>
  <c r="G1685"/>
  <c r="F1685"/>
  <c r="C1685"/>
  <c r="B1685"/>
  <c r="AB1684"/>
  <c r="X1684"/>
  <c r="V1684"/>
  <c r="T1684"/>
  <c r="S1684"/>
  <c r="R1684"/>
  <c r="J1684"/>
  <c r="I1684"/>
  <c r="H1684"/>
  <c r="G1684"/>
  <c r="F1684"/>
  <c r="C1684"/>
  <c r="B1684"/>
  <c r="AB1683"/>
  <c r="X1683"/>
  <c r="V1683"/>
  <c r="T1683"/>
  <c r="S1683"/>
  <c r="R1683"/>
  <c r="J1683"/>
  <c r="I1683"/>
  <c r="H1683"/>
  <c r="G1683"/>
  <c r="F1683"/>
  <c r="C1683"/>
  <c r="B1683"/>
  <c r="AB1682"/>
  <c r="X1682"/>
  <c r="V1682"/>
  <c r="T1682"/>
  <c r="S1682"/>
  <c r="R1682"/>
  <c r="J1682"/>
  <c r="I1682"/>
  <c r="H1682"/>
  <c r="G1682"/>
  <c r="F1682"/>
  <c r="C1682"/>
  <c r="B1682"/>
  <c r="AB1681"/>
  <c r="X1681"/>
  <c r="V1681"/>
  <c r="T1681"/>
  <c r="S1681"/>
  <c r="R1681"/>
  <c r="J1681"/>
  <c r="I1681"/>
  <c r="H1681"/>
  <c r="G1681"/>
  <c r="F1681"/>
  <c r="C1681"/>
  <c r="B1681"/>
  <c r="AB1680"/>
  <c r="X1680"/>
  <c r="V1680"/>
  <c r="T1680"/>
  <c r="S1680"/>
  <c r="R1680"/>
  <c r="J1680"/>
  <c r="I1680"/>
  <c r="H1680"/>
  <c r="G1680"/>
  <c r="F1680"/>
  <c r="C1680"/>
  <c r="B1680"/>
  <c r="AB1679"/>
  <c r="X1679"/>
  <c r="V1679"/>
  <c r="T1679"/>
  <c r="S1679"/>
  <c r="R1679"/>
  <c r="J1679"/>
  <c r="I1679"/>
  <c r="H1679"/>
  <c r="G1679"/>
  <c r="F1679"/>
  <c r="C1679"/>
  <c r="B1679"/>
  <c r="AB1678"/>
  <c r="X1678"/>
  <c r="V1678"/>
  <c r="T1678"/>
  <c r="S1678"/>
  <c r="R1678"/>
  <c r="J1678"/>
  <c r="I1678"/>
  <c r="H1678"/>
  <c r="G1678"/>
  <c r="F1678"/>
  <c r="C1678"/>
  <c r="B1678"/>
  <c r="AB1677"/>
  <c r="X1677"/>
  <c r="V1677"/>
  <c r="T1677"/>
  <c r="S1677"/>
  <c r="R1677"/>
  <c r="J1677"/>
  <c r="I1677"/>
  <c r="H1677"/>
  <c r="G1677"/>
  <c r="F1677"/>
  <c r="C1677"/>
  <c r="B1677"/>
  <c r="AB1676"/>
  <c r="X1676"/>
  <c r="V1676"/>
  <c r="T1676"/>
  <c r="S1676"/>
  <c r="R1676"/>
  <c r="J1676"/>
  <c r="I1676"/>
  <c r="H1676"/>
  <c r="G1676"/>
  <c r="F1676"/>
  <c r="C1676"/>
  <c r="B1676"/>
  <c r="AB1675"/>
  <c r="X1675"/>
  <c r="V1675"/>
  <c r="T1675"/>
  <c r="S1675"/>
  <c r="R1675"/>
  <c r="J1675"/>
  <c r="I1675"/>
  <c r="H1675"/>
  <c r="G1675"/>
  <c r="F1675"/>
  <c r="C1675"/>
  <c r="B1675"/>
  <c r="AB1674"/>
  <c r="X1674"/>
  <c r="V1674"/>
  <c r="T1674"/>
  <c r="S1674"/>
  <c r="R1674"/>
  <c r="J1674"/>
  <c r="I1674"/>
  <c r="H1674"/>
  <c r="G1674"/>
  <c r="F1674"/>
  <c r="C1674"/>
  <c r="B1674"/>
  <c r="AB1673"/>
  <c r="X1673"/>
  <c r="V1673"/>
  <c r="T1673"/>
  <c r="S1673"/>
  <c r="R1673"/>
  <c r="J1673"/>
  <c r="I1673"/>
  <c r="H1673"/>
  <c r="G1673"/>
  <c r="F1673"/>
  <c r="C1673"/>
  <c r="B1673"/>
  <c r="AB1672"/>
  <c r="X1672"/>
  <c r="V1672"/>
  <c r="T1672"/>
  <c r="S1672"/>
  <c r="R1672"/>
  <c r="J1672"/>
  <c r="I1672"/>
  <c r="H1672"/>
  <c r="G1672"/>
  <c r="F1672"/>
  <c r="C1672"/>
  <c r="B1672"/>
  <c r="AB1671"/>
  <c r="X1671"/>
  <c r="V1671"/>
  <c r="T1671"/>
  <c r="S1671"/>
  <c r="R1671"/>
  <c r="J1671"/>
  <c r="I1671"/>
  <c r="H1671"/>
  <c r="G1671"/>
  <c r="F1671"/>
  <c r="C1671"/>
  <c r="B1671"/>
  <c r="AB1670"/>
  <c r="X1670"/>
  <c r="V1670"/>
  <c r="T1670"/>
  <c r="S1670"/>
  <c r="R1670"/>
  <c r="J1670"/>
  <c r="I1670"/>
  <c r="H1670"/>
  <c r="G1670"/>
  <c r="F1670"/>
  <c r="C1670"/>
  <c r="B1670"/>
  <c r="AB1669"/>
  <c r="X1669"/>
  <c r="V1669"/>
  <c r="T1669"/>
  <c r="S1669"/>
  <c r="R1669"/>
  <c r="J1669"/>
  <c r="I1669"/>
  <c r="H1669"/>
  <c r="G1669"/>
  <c r="F1669"/>
  <c r="C1669"/>
  <c r="B1669"/>
  <c r="AB1668"/>
  <c r="X1668"/>
  <c r="V1668"/>
  <c r="T1668"/>
  <c r="S1668"/>
  <c r="R1668"/>
  <c r="J1668"/>
  <c r="I1668"/>
  <c r="H1668"/>
  <c r="G1668"/>
  <c r="F1668"/>
  <c r="C1668"/>
  <c r="B1668"/>
  <c r="AB1667"/>
  <c r="X1667"/>
  <c r="V1667"/>
  <c r="T1667"/>
  <c r="S1667"/>
  <c r="R1667"/>
  <c r="J1667"/>
  <c r="I1667"/>
  <c r="H1667"/>
  <c r="G1667"/>
  <c r="F1667"/>
  <c r="C1667"/>
  <c r="B1667"/>
  <c r="AB1666"/>
  <c r="X1666"/>
  <c r="V1666"/>
  <c r="T1666"/>
  <c r="S1666"/>
  <c r="R1666"/>
  <c r="J1666"/>
  <c r="I1666"/>
  <c r="H1666"/>
  <c r="G1666"/>
  <c r="F1666"/>
  <c r="C1666"/>
  <c r="B1666"/>
  <c r="AB1665"/>
  <c r="X1665"/>
  <c r="V1665"/>
  <c r="T1665"/>
  <c r="S1665"/>
  <c r="R1665"/>
  <c r="J1665"/>
  <c r="I1665"/>
  <c r="H1665"/>
  <c r="G1665"/>
  <c r="F1665"/>
  <c r="C1665"/>
  <c r="B1665"/>
  <c r="AB1664"/>
  <c r="X1664"/>
  <c r="V1664"/>
  <c r="T1664"/>
  <c r="S1664"/>
  <c r="R1664"/>
  <c r="J1664"/>
  <c r="I1664"/>
  <c r="H1664"/>
  <c r="G1664"/>
  <c r="F1664"/>
  <c r="C1664"/>
  <c r="B1664"/>
  <c r="AB1663"/>
  <c r="X1663"/>
  <c r="V1663"/>
  <c r="T1663"/>
  <c r="S1663"/>
  <c r="R1663"/>
  <c r="J1663"/>
  <c r="I1663"/>
  <c r="H1663"/>
  <c r="G1663"/>
  <c r="F1663"/>
  <c r="C1663"/>
  <c r="B1663"/>
  <c r="AB1662"/>
  <c r="X1662"/>
  <c r="V1662"/>
  <c r="T1662"/>
  <c r="S1662"/>
  <c r="R1662"/>
  <c r="J1662"/>
  <c r="I1662"/>
  <c r="H1662"/>
  <c r="G1662"/>
  <c r="F1662"/>
  <c r="C1662"/>
  <c r="B1662"/>
  <c r="AB1661"/>
  <c r="X1661"/>
  <c r="V1661"/>
  <c r="T1661"/>
  <c r="S1661"/>
  <c r="R1661"/>
  <c r="J1661"/>
  <c r="I1661"/>
  <c r="H1661"/>
  <c r="G1661"/>
  <c r="F1661"/>
  <c r="C1661"/>
  <c r="B1661"/>
  <c r="AB1660"/>
  <c r="X1660"/>
  <c r="V1660"/>
  <c r="T1660"/>
  <c r="S1660"/>
  <c r="R1660"/>
  <c r="J1660"/>
  <c r="I1660"/>
  <c r="H1660"/>
  <c r="G1660"/>
  <c r="F1660"/>
  <c r="C1660"/>
  <c r="B1660"/>
  <c r="AB1659"/>
  <c r="X1659"/>
  <c r="V1659"/>
  <c r="T1659"/>
  <c r="S1659"/>
  <c r="R1659"/>
  <c r="J1659"/>
  <c r="I1659"/>
  <c r="H1659"/>
  <c r="G1659"/>
  <c r="F1659"/>
  <c r="C1659"/>
  <c r="B1659"/>
  <c r="AB1658"/>
  <c r="X1658"/>
  <c r="V1658"/>
  <c r="T1658"/>
  <c r="S1658"/>
  <c r="R1658"/>
  <c r="J1658"/>
  <c r="I1658"/>
  <c r="H1658"/>
  <c r="G1658"/>
  <c r="F1658"/>
  <c r="C1658"/>
  <c r="B1658"/>
  <c r="AB1657"/>
  <c r="X1657"/>
  <c r="V1657"/>
  <c r="T1657"/>
  <c r="S1657"/>
  <c r="R1657"/>
  <c r="J1657"/>
  <c r="I1657"/>
  <c r="H1657"/>
  <c r="G1657"/>
  <c r="F1657"/>
  <c r="C1657"/>
  <c r="B1657"/>
  <c r="AB1656"/>
  <c r="X1656"/>
  <c r="V1656"/>
  <c r="T1656"/>
  <c r="S1656"/>
  <c r="R1656"/>
  <c r="J1656"/>
  <c r="I1656"/>
  <c r="H1656"/>
  <c r="G1656"/>
  <c r="F1656"/>
  <c r="C1656"/>
  <c r="B1656"/>
  <c r="AB1655"/>
  <c r="X1655"/>
  <c r="V1655"/>
  <c r="T1655"/>
  <c r="S1655"/>
  <c r="R1655"/>
  <c r="J1655"/>
  <c r="I1655"/>
  <c r="H1655"/>
  <c r="G1655"/>
  <c r="F1655"/>
  <c r="C1655"/>
  <c r="B1655"/>
  <c r="AB1654"/>
  <c r="X1654"/>
  <c r="V1654"/>
  <c r="T1654"/>
  <c r="S1654"/>
  <c r="R1654"/>
  <c r="J1654"/>
  <c r="I1654"/>
  <c r="H1654"/>
  <c r="G1654"/>
  <c r="F1654"/>
  <c r="C1654"/>
  <c r="B1654"/>
  <c r="AB1653"/>
  <c r="X1653"/>
  <c r="V1653"/>
  <c r="T1653"/>
  <c r="S1653"/>
  <c r="R1653"/>
  <c r="J1653"/>
  <c r="I1653"/>
  <c r="H1653"/>
  <c r="G1653"/>
  <c r="F1653"/>
  <c r="C1653"/>
  <c r="B1653"/>
  <c r="AB1652"/>
  <c r="X1652"/>
  <c r="V1652"/>
  <c r="T1652"/>
  <c r="S1652"/>
  <c r="R1652"/>
  <c r="J1652"/>
  <c r="I1652"/>
  <c r="H1652"/>
  <c r="G1652"/>
  <c r="F1652"/>
  <c r="C1652"/>
  <c r="B1652"/>
  <c r="AB1651"/>
  <c r="X1651"/>
  <c r="V1651"/>
  <c r="T1651"/>
  <c r="S1651"/>
  <c r="R1651"/>
  <c r="J1651"/>
  <c r="I1651"/>
  <c r="H1651"/>
  <c r="G1651"/>
  <c r="F1651"/>
  <c r="C1651"/>
  <c r="B1651"/>
  <c r="AB1650"/>
  <c r="X1650"/>
  <c r="V1650"/>
  <c r="T1650"/>
  <c r="S1650"/>
  <c r="R1650"/>
  <c r="J1650"/>
  <c r="I1650"/>
  <c r="H1650"/>
  <c r="G1650"/>
  <c r="F1650"/>
  <c r="C1650"/>
  <c r="B1650"/>
  <c r="AB1649"/>
  <c r="X1649"/>
  <c r="V1649"/>
  <c r="T1649"/>
  <c r="S1649"/>
  <c r="R1649"/>
  <c r="J1649"/>
  <c r="I1649"/>
  <c r="H1649"/>
  <c r="G1649"/>
  <c r="F1649"/>
  <c r="C1649"/>
  <c r="B1649"/>
  <c r="AB1648"/>
  <c r="X1648"/>
  <c r="V1648"/>
  <c r="T1648"/>
  <c r="S1648"/>
  <c r="R1648"/>
  <c r="J1648"/>
  <c r="I1648"/>
  <c r="H1648"/>
  <c r="G1648"/>
  <c r="F1648"/>
  <c r="C1648"/>
  <c r="B1648"/>
  <c r="AB1647"/>
  <c r="X1647"/>
  <c r="V1647"/>
  <c r="T1647"/>
  <c r="S1647"/>
  <c r="R1647"/>
  <c r="J1647"/>
  <c r="I1647"/>
  <c r="H1647"/>
  <c r="G1647"/>
  <c r="F1647"/>
  <c r="C1647"/>
  <c r="B1647"/>
  <c r="AB1646"/>
  <c r="X1646"/>
  <c r="V1646"/>
  <c r="T1646"/>
  <c r="S1646"/>
  <c r="R1646"/>
  <c r="J1646"/>
  <c r="I1646"/>
  <c r="H1646"/>
  <c r="G1646"/>
  <c r="F1646"/>
  <c r="C1646"/>
  <c r="B1646"/>
  <c r="AB1645"/>
  <c r="X1645"/>
  <c r="V1645"/>
  <c r="T1645"/>
  <c r="S1645"/>
  <c r="R1645"/>
  <c r="J1645"/>
  <c r="I1645"/>
  <c r="H1645"/>
  <c r="G1645"/>
  <c r="F1645"/>
  <c r="C1645"/>
  <c r="B1645"/>
  <c r="AB1644"/>
  <c r="X1644"/>
  <c r="V1644"/>
  <c r="T1644"/>
  <c r="S1644"/>
  <c r="R1644"/>
  <c r="J1644"/>
  <c r="I1644"/>
  <c r="H1644"/>
  <c r="G1644"/>
  <c r="F1644"/>
  <c r="C1644"/>
  <c r="B1644"/>
  <c r="AB1643"/>
  <c r="X1643"/>
  <c r="V1643"/>
  <c r="T1643"/>
  <c r="S1643"/>
  <c r="R1643"/>
  <c r="J1643"/>
  <c r="I1643"/>
  <c r="H1643"/>
  <c r="G1643"/>
  <c r="F1643"/>
  <c r="C1643"/>
  <c r="B1643"/>
  <c r="AB1642"/>
  <c r="X1642"/>
  <c r="V1642"/>
  <c r="T1642"/>
  <c r="S1642"/>
  <c r="R1642"/>
  <c r="J1642"/>
  <c r="I1642"/>
  <c r="H1642"/>
  <c r="G1642"/>
  <c r="F1642"/>
  <c r="C1642"/>
  <c r="B1642"/>
  <c r="AB1641"/>
  <c r="X1641"/>
  <c r="V1641"/>
  <c r="T1641"/>
  <c r="S1641"/>
  <c r="R1641"/>
  <c r="J1641"/>
  <c r="I1641"/>
  <c r="H1641"/>
  <c r="G1641"/>
  <c r="F1641"/>
  <c r="C1641"/>
  <c r="B1641"/>
  <c r="AB1640"/>
  <c r="X1640"/>
  <c r="V1640"/>
  <c r="T1640"/>
  <c r="S1640"/>
  <c r="R1640"/>
  <c r="J1640"/>
  <c r="I1640"/>
  <c r="H1640"/>
  <c r="G1640"/>
  <c r="F1640"/>
  <c r="C1640"/>
  <c r="B1640"/>
  <c r="AB1639"/>
  <c r="X1639"/>
  <c r="V1639"/>
  <c r="T1639"/>
  <c r="S1639"/>
  <c r="R1639"/>
  <c r="J1639"/>
  <c r="I1639"/>
  <c r="H1639"/>
  <c r="G1639"/>
  <c r="F1639"/>
  <c r="C1639"/>
  <c r="B1639"/>
  <c r="AB1638"/>
  <c r="X1638"/>
  <c r="V1638"/>
  <c r="T1638"/>
  <c r="S1638"/>
  <c r="R1638"/>
  <c r="J1638"/>
  <c r="I1638"/>
  <c r="H1638"/>
  <c r="G1638"/>
  <c r="F1638"/>
  <c r="C1638"/>
  <c r="B1638"/>
  <c r="AB1637"/>
  <c r="X1637"/>
  <c r="V1637"/>
  <c r="T1637"/>
  <c r="S1637"/>
  <c r="R1637"/>
  <c r="J1637"/>
  <c r="I1637"/>
  <c r="H1637"/>
  <c r="G1637"/>
  <c r="F1637"/>
  <c r="C1637"/>
  <c r="B1637"/>
  <c r="AB1636"/>
  <c r="X1636"/>
  <c r="V1636"/>
  <c r="T1636"/>
  <c r="S1636"/>
  <c r="R1636"/>
  <c r="J1636"/>
  <c r="I1636"/>
  <c r="H1636"/>
  <c r="G1636"/>
  <c r="F1636"/>
  <c r="C1636"/>
  <c r="B1636"/>
  <c r="AB1635"/>
  <c r="X1635"/>
  <c r="V1635"/>
  <c r="T1635"/>
  <c r="S1635"/>
  <c r="R1635"/>
  <c r="J1635"/>
  <c r="I1635"/>
  <c r="H1635"/>
  <c r="G1635"/>
  <c r="F1635"/>
  <c r="C1635"/>
  <c r="B1635"/>
  <c r="AB1634"/>
  <c r="X1634"/>
  <c r="V1634"/>
  <c r="T1634"/>
  <c r="S1634"/>
  <c r="R1634"/>
  <c r="J1634"/>
  <c r="I1634"/>
  <c r="H1634"/>
  <c r="G1634"/>
  <c r="F1634"/>
  <c r="C1634"/>
  <c r="B1634"/>
  <c r="AB1633"/>
  <c r="X1633"/>
  <c r="V1633"/>
  <c r="T1633"/>
  <c r="S1633"/>
  <c r="R1633"/>
  <c r="J1633"/>
  <c r="I1633"/>
  <c r="H1633"/>
  <c r="G1633"/>
  <c r="F1633"/>
  <c r="C1633"/>
  <c r="B1633"/>
  <c r="AB1632"/>
  <c r="X1632"/>
  <c r="V1632"/>
  <c r="T1632"/>
  <c r="S1632"/>
  <c r="R1632"/>
  <c r="J1632"/>
  <c r="I1632"/>
  <c r="H1632"/>
  <c r="G1632"/>
  <c r="F1632"/>
  <c r="C1632"/>
  <c r="B1632"/>
  <c r="AB1631"/>
  <c r="X1631"/>
  <c r="V1631"/>
  <c r="T1631"/>
  <c r="S1631"/>
  <c r="R1631"/>
  <c r="J1631"/>
  <c r="I1631"/>
  <c r="H1631"/>
  <c r="G1631"/>
  <c r="F1631"/>
  <c r="C1631"/>
  <c r="B1631"/>
  <c r="AB1630"/>
  <c r="X1630"/>
  <c r="V1630"/>
  <c r="T1630"/>
  <c r="S1630"/>
  <c r="R1630"/>
  <c r="J1630"/>
  <c r="I1630"/>
  <c r="H1630"/>
  <c r="G1630"/>
  <c r="F1630"/>
  <c r="C1630"/>
  <c r="B1630"/>
  <c r="AB1629"/>
  <c r="X1629"/>
  <c r="V1629"/>
  <c r="T1629"/>
  <c r="S1629"/>
  <c r="R1629"/>
  <c r="J1629"/>
  <c r="I1629"/>
  <c r="H1629"/>
  <c r="G1629"/>
  <c r="F1629"/>
  <c r="C1629"/>
  <c r="B1629"/>
  <c r="AB1628"/>
  <c r="X1628"/>
  <c r="V1628"/>
  <c r="T1628"/>
  <c r="S1628"/>
  <c r="R1628"/>
  <c r="J1628"/>
  <c r="I1628"/>
  <c r="H1628"/>
  <c r="G1628"/>
  <c r="F1628"/>
  <c r="C1628"/>
  <c r="B1628"/>
  <c r="AB1627"/>
  <c r="X1627"/>
  <c r="V1627"/>
  <c r="T1627"/>
  <c r="S1627"/>
  <c r="R1627"/>
  <c r="J1627"/>
  <c r="I1627"/>
  <c r="H1627"/>
  <c r="G1627"/>
  <c r="F1627"/>
  <c r="C1627"/>
  <c r="B1627"/>
  <c r="AB1626"/>
  <c r="X1626"/>
  <c r="V1626"/>
  <c r="T1626"/>
  <c r="S1626"/>
  <c r="R1626"/>
  <c r="J1626"/>
  <c r="I1626"/>
  <c r="H1626"/>
  <c r="G1626"/>
  <c r="F1626"/>
  <c r="C1626"/>
  <c r="B1626"/>
  <c r="AB1625"/>
  <c r="X1625"/>
  <c r="V1625"/>
  <c r="T1625"/>
  <c r="S1625"/>
  <c r="R1625"/>
  <c r="J1625"/>
  <c r="I1625"/>
  <c r="H1625"/>
  <c r="G1625"/>
  <c r="F1625"/>
  <c r="C1625"/>
  <c r="B1625"/>
  <c r="AB1624"/>
  <c r="X1624"/>
  <c r="V1624"/>
  <c r="T1624"/>
  <c r="S1624"/>
  <c r="R1624"/>
  <c r="J1624"/>
  <c r="I1624"/>
  <c r="H1624"/>
  <c r="G1624"/>
  <c r="F1624"/>
  <c r="C1624"/>
  <c r="B1624"/>
  <c r="AB1623"/>
  <c r="X1623"/>
  <c r="V1623"/>
  <c r="T1623"/>
  <c r="S1623"/>
  <c r="R1623"/>
  <c r="J1623"/>
  <c r="I1623"/>
  <c r="H1623"/>
  <c r="G1623"/>
  <c r="F1623"/>
  <c r="C1623"/>
  <c r="B1623"/>
  <c r="AB1622"/>
  <c r="X1622"/>
  <c r="V1622"/>
  <c r="T1622"/>
  <c r="S1622"/>
  <c r="R1622"/>
  <c r="J1622"/>
  <c r="I1622"/>
  <c r="H1622"/>
  <c r="G1622"/>
  <c r="F1622"/>
  <c r="C1622"/>
  <c r="B1622"/>
  <c r="AB1621"/>
  <c r="X1621"/>
  <c r="V1621"/>
  <c r="T1621"/>
  <c r="S1621"/>
  <c r="R1621"/>
  <c r="J1621"/>
  <c r="I1621"/>
  <c r="H1621"/>
  <c r="G1621"/>
  <c r="F1621"/>
  <c r="C1621"/>
  <c r="B1621"/>
  <c r="AB1620"/>
  <c r="X1620"/>
  <c r="V1620"/>
  <c r="T1620"/>
  <c r="S1620"/>
  <c r="R1620"/>
  <c r="J1620"/>
  <c r="I1620"/>
  <c r="H1620"/>
  <c r="G1620"/>
  <c r="F1620"/>
  <c r="C1620"/>
  <c r="B1620"/>
  <c r="AB1619"/>
  <c r="X1619"/>
  <c r="V1619"/>
  <c r="T1619"/>
  <c r="S1619"/>
  <c r="R1619"/>
  <c r="J1619"/>
  <c r="I1619"/>
  <c r="H1619"/>
  <c r="G1619"/>
  <c r="F1619"/>
  <c r="C1619"/>
  <c r="B1619"/>
  <c r="AB1618"/>
  <c r="X1618"/>
  <c r="V1618"/>
  <c r="T1618"/>
  <c r="S1618"/>
  <c r="R1618"/>
  <c r="J1618"/>
  <c r="I1618"/>
  <c r="H1618"/>
  <c r="G1618"/>
  <c r="F1618"/>
  <c r="C1618"/>
  <c r="B1618"/>
  <c r="AB1617"/>
  <c r="X1617"/>
  <c r="V1617"/>
  <c r="T1617"/>
  <c r="S1617"/>
  <c r="R1617"/>
  <c r="J1617"/>
  <c r="I1617"/>
  <c r="H1617"/>
  <c r="G1617"/>
  <c r="F1617"/>
  <c r="C1617"/>
  <c r="B1617"/>
  <c r="AB1616"/>
  <c r="X1616"/>
  <c r="V1616"/>
  <c r="T1616"/>
  <c r="S1616"/>
  <c r="R1616"/>
  <c r="J1616"/>
  <c r="I1616"/>
  <c r="H1616"/>
  <c r="G1616"/>
  <c r="F1616"/>
  <c r="C1616"/>
  <c r="B1616"/>
  <c r="AB1615"/>
  <c r="X1615"/>
  <c r="V1615"/>
  <c r="T1615"/>
  <c r="S1615"/>
  <c r="R1615"/>
  <c r="J1615"/>
  <c r="I1615"/>
  <c r="H1615"/>
  <c r="G1615"/>
  <c r="F1615"/>
  <c r="C1615"/>
  <c r="B1615"/>
  <c r="AB1614"/>
  <c r="X1614"/>
  <c r="V1614"/>
  <c r="T1614"/>
  <c r="S1614"/>
  <c r="R1614"/>
  <c r="J1614"/>
  <c r="I1614"/>
  <c r="H1614"/>
  <c r="G1614"/>
  <c r="F1614"/>
  <c r="C1614"/>
  <c r="B1614"/>
  <c r="AB1613"/>
  <c r="X1613"/>
  <c r="V1613"/>
  <c r="T1613"/>
  <c r="S1613"/>
  <c r="R1613"/>
  <c r="J1613"/>
  <c r="I1613"/>
  <c r="H1613"/>
  <c r="G1613"/>
  <c r="F1613"/>
  <c r="C1613"/>
  <c r="B1613"/>
  <c r="AB1612"/>
  <c r="X1612"/>
  <c r="V1612"/>
  <c r="T1612"/>
  <c r="S1612"/>
  <c r="R1612"/>
  <c r="J1612"/>
  <c r="I1612"/>
  <c r="H1612"/>
  <c r="G1612"/>
  <c r="F1612"/>
  <c r="C1612"/>
  <c r="B1612"/>
  <c r="AB1611"/>
  <c r="X1611"/>
  <c r="V1611"/>
  <c r="T1611"/>
  <c r="S1611"/>
  <c r="R1611"/>
  <c r="J1611"/>
  <c r="I1611"/>
  <c r="H1611"/>
  <c r="G1611"/>
  <c r="F1611"/>
  <c r="C1611"/>
  <c r="B1611"/>
  <c r="AB1610"/>
  <c r="X1610"/>
  <c r="V1610"/>
  <c r="T1610"/>
  <c r="S1610"/>
  <c r="R1610"/>
  <c r="J1610"/>
  <c r="I1610"/>
  <c r="H1610"/>
  <c r="G1610"/>
  <c r="F1610"/>
  <c r="C1610"/>
  <c r="B1610"/>
  <c r="AB1609"/>
  <c r="X1609"/>
  <c r="V1609"/>
  <c r="T1609"/>
  <c r="S1609"/>
  <c r="R1609"/>
  <c r="J1609"/>
  <c r="I1609"/>
  <c r="H1609"/>
  <c r="G1609"/>
  <c r="F1609"/>
  <c r="C1609"/>
  <c r="B1609"/>
  <c r="AB1608"/>
  <c r="X1608"/>
  <c r="V1608"/>
  <c r="T1608"/>
  <c r="S1608"/>
  <c r="R1608"/>
  <c r="J1608"/>
  <c r="I1608"/>
  <c r="H1608"/>
  <c r="G1608"/>
  <c r="F1608"/>
  <c r="C1608"/>
  <c r="B1608"/>
  <c r="AB1607"/>
  <c r="X1607"/>
  <c r="V1607"/>
  <c r="T1607"/>
  <c r="S1607"/>
  <c r="R1607"/>
  <c r="J1607"/>
  <c r="I1607"/>
  <c r="H1607"/>
  <c r="G1607"/>
  <c r="F1607"/>
  <c r="C1607"/>
  <c r="B1607"/>
  <c r="AB1606"/>
  <c r="X1606"/>
  <c r="V1606"/>
  <c r="T1606"/>
  <c r="S1606"/>
  <c r="R1606"/>
  <c r="J1606"/>
  <c r="I1606"/>
  <c r="H1606"/>
  <c r="G1606"/>
  <c r="F1606"/>
  <c r="C1606"/>
  <c r="B1606"/>
  <c r="AB1605"/>
  <c r="X1605"/>
  <c r="V1605"/>
  <c r="T1605"/>
  <c r="S1605"/>
  <c r="R1605"/>
  <c r="J1605"/>
  <c r="I1605"/>
  <c r="H1605"/>
  <c r="G1605"/>
  <c r="F1605"/>
  <c r="C1605"/>
  <c r="B1605"/>
  <c r="AB1604"/>
  <c r="X1604"/>
  <c r="V1604"/>
  <c r="T1604"/>
  <c r="S1604"/>
  <c r="R1604"/>
  <c r="J1604"/>
  <c r="I1604"/>
  <c r="H1604"/>
  <c r="G1604"/>
  <c r="F1604"/>
  <c r="C1604"/>
  <c r="B1604"/>
  <c r="AB1603"/>
  <c r="X1603"/>
  <c r="V1603"/>
  <c r="T1603"/>
  <c r="S1603"/>
  <c r="R1603"/>
  <c r="J1603"/>
  <c r="I1603"/>
  <c r="H1603"/>
  <c r="G1603"/>
  <c r="F1603"/>
  <c r="C1603"/>
  <c r="B1603"/>
  <c r="AB1602"/>
  <c r="X1602"/>
  <c r="V1602"/>
  <c r="T1602"/>
  <c r="S1602"/>
  <c r="R1602"/>
  <c r="J1602"/>
  <c r="I1602"/>
  <c r="H1602"/>
  <c r="G1602"/>
  <c r="F1602"/>
  <c r="C1602"/>
  <c r="B1602"/>
  <c r="AB1601"/>
  <c r="X1601"/>
  <c r="V1601"/>
  <c r="T1601"/>
  <c r="S1601"/>
  <c r="R1601"/>
  <c r="J1601"/>
  <c r="I1601"/>
  <c r="H1601"/>
  <c r="G1601"/>
  <c r="F1601"/>
  <c r="C1601"/>
  <c r="B1601"/>
  <c r="AB1600"/>
  <c r="X1600"/>
  <c r="V1600"/>
  <c r="T1600"/>
  <c r="S1600"/>
  <c r="R1600"/>
  <c r="J1600"/>
  <c r="I1600"/>
  <c r="H1600"/>
  <c r="G1600"/>
  <c r="F1600"/>
  <c r="C1600"/>
  <c r="B1600"/>
  <c r="AB1599"/>
  <c r="X1599"/>
  <c r="V1599"/>
  <c r="T1599"/>
  <c r="S1599"/>
  <c r="R1599"/>
  <c r="J1599"/>
  <c r="I1599"/>
  <c r="H1599"/>
  <c r="G1599"/>
  <c r="F1599"/>
  <c r="C1599"/>
  <c r="B1599"/>
  <c r="AB1598"/>
  <c r="X1598"/>
  <c r="V1598"/>
  <c r="T1598"/>
  <c r="S1598"/>
  <c r="R1598"/>
  <c r="J1598"/>
  <c r="I1598"/>
  <c r="H1598"/>
  <c r="G1598"/>
  <c r="F1598"/>
  <c r="C1598"/>
  <c r="B1598"/>
  <c r="AB1597"/>
  <c r="X1597"/>
  <c r="V1597"/>
  <c r="T1597"/>
  <c r="S1597"/>
  <c r="R1597"/>
  <c r="J1597"/>
  <c r="I1597"/>
  <c r="H1597"/>
  <c r="G1597"/>
  <c r="F1597"/>
  <c r="C1597"/>
  <c r="B1597"/>
  <c r="AB1596"/>
  <c r="X1596"/>
  <c r="V1596"/>
  <c r="T1596"/>
  <c r="S1596"/>
  <c r="R1596"/>
  <c r="J1596"/>
  <c r="I1596"/>
  <c r="H1596"/>
  <c r="G1596"/>
  <c r="F1596"/>
  <c r="C1596"/>
  <c r="B1596"/>
  <c r="AB1595"/>
  <c r="X1595"/>
  <c r="V1595"/>
  <c r="T1595"/>
  <c r="S1595"/>
  <c r="R1595"/>
  <c r="J1595"/>
  <c r="I1595"/>
  <c r="H1595"/>
  <c r="G1595"/>
  <c r="F1595"/>
  <c r="C1595"/>
  <c r="B1595"/>
  <c r="AB1594"/>
  <c r="X1594"/>
  <c r="V1594"/>
  <c r="T1594"/>
  <c r="S1594"/>
  <c r="R1594"/>
  <c r="J1594"/>
  <c r="I1594"/>
  <c r="H1594"/>
  <c r="G1594"/>
  <c r="F1594"/>
  <c r="C1594"/>
  <c r="B1594"/>
  <c r="AB1593"/>
  <c r="X1593"/>
  <c r="V1593"/>
  <c r="T1593"/>
  <c r="S1593"/>
  <c r="R1593"/>
  <c r="J1593"/>
  <c r="I1593"/>
  <c r="H1593"/>
  <c r="G1593"/>
  <c r="F1593"/>
  <c r="C1593"/>
  <c r="B1593"/>
  <c r="AB1592"/>
  <c r="X1592"/>
  <c r="V1592"/>
  <c r="T1592"/>
  <c r="S1592"/>
  <c r="R1592"/>
  <c r="J1592"/>
  <c r="I1592"/>
  <c r="H1592"/>
  <c r="G1592"/>
  <c r="F1592"/>
  <c r="C1592"/>
  <c r="B1592"/>
  <c r="AB1591"/>
  <c r="X1591"/>
  <c r="V1591"/>
  <c r="T1591"/>
  <c r="S1591"/>
  <c r="R1591"/>
  <c r="J1591"/>
  <c r="I1591"/>
  <c r="H1591"/>
  <c r="G1591"/>
  <c r="F1591"/>
  <c r="C1591"/>
  <c r="B1591"/>
  <c r="AB1590"/>
  <c r="X1590"/>
  <c r="V1590"/>
  <c r="T1590"/>
  <c r="S1590"/>
  <c r="R1590"/>
  <c r="J1590"/>
  <c r="I1590"/>
  <c r="H1590"/>
  <c r="G1590"/>
  <c r="F1590"/>
  <c r="C1590"/>
  <c r="B1590"/>
  <c r="AB1589"/>
  <c r="X1589"/>
  <c r="V1589"/>
  <c r="T1589"/>
  <c r="S1589"/>
  <c r="R1589"/>
  <c r="J1589"/>
  <c r="I1589"/>
  <c r="H1589"/>
  <c r="G1589"/>
  <c r="F1589"/>
  <c r="C1589"/>
  <c r="B1589"/>
  <c r="AB1588"/>
  <c r="X1588"/>
  <c r="V1588"/>
  <c r="T1588"/>
  <c r="S1588"/>
  <c r="R1588"/>
  <c r="J1588"/>
  <c r="I1588"/>
  <c r="H1588"/>
  <c r="G1588"/>
  <c r="F1588"/>
  <c r="C1588"/>
  <c r="B1588"/>
  <c r="AB1587"/>
  <c r="X1587"/>
  <c r="V1587"/>
  <c r="T1587"/>
  <c r="S1587"/>
  <c r="R1587"/>
  <c r="J1587"/>
  <c r="I1587"/>
  <c r="H1587"/>
  <c r="G1587"/>
  <c r="F1587"/>
  <c r="C1587"/>
  <c r="B1587"/>
  <c r="AB1586"/>
  <c r="X1586"/>
  <c r="V1586"/>
  <c r="T1586"/>
  <c r="S1586"/>
  <c r="R1586"/>
  <c r="J1586"/>
  <c r="I1586"/>
  <c r="H1586"/>
  <c r="G1586"/>
  <c r="F1586"/>
  <c r="C1586"/>
  <c r="B1586"/>
  <c r="AB1585"/>
  <c r="X1585"/>
  <c r="V1585"/>
  <c r="T1585"/>
  <c r="S1585"/>
  <c r="R1585"/>
  <c r="J1585"/>
  <c r="I1585"/>
  <c r="H1585"/>
  <c r="G1585"/>
  <c r="F1585"/>
  <c r="C1585"/>
  <c r="B1585"/>
  <c r="AB1584"/>
  <c r="X1584"/>
  <c r="V1584"/>
  <c r="T1584"/>
  <c r="S1584"/>
  <c r="R1584"/>
  <c r="J1584"/>
  <c r="I1584"/>
  <c r="H1584"/>
  <c r="G1584"/>
  <c r="F1584"/>
  <c r="C1584"/>
  <c r="B1584"/>
  <c r="AB1583"/>
  <c r="X1583"/>
  <c r="V1583"/>
  <c r="T1583"/>
  <c r="S1583"/>
  <c r="R1583"/>
  <c r="J1583"/>
  <c r="I1583"/>
  <c r="H1583"/>
  <c r="G1583"/>
  <c r="F1583"/>
  <c r="C1583"/>
  <c r="B1583"/>
  <c r="AB1582"/>
  <c r="X1582"/>
  <c r="V1582"/>
  <c r="T1582"/>
  <c r="S1582"/>
  <c r="R1582"/>
  <c r="J1582"/>
  <c r="I1582"/>
  <c r="H1582"/>
  <c r="G1582"/>
  <c r="F1582"/>
  <c r="C1582"/>
  <c r="B1582"/>
  <c r="AB1581"/>
  <c r="X1581"/>
  <c r="V1581"/>
  <c r="T1581"/>
  <c r="S1581"/>
  <c r="R1581"/>
  <c r="J1581"/>
  <c r="I1581"/>
  <c r="H1581"/>
  <c r="G1581"/>
  <c r="F1581"/>
  <c r="C1581"/>
  <c r="B1581"/>
  <c r="AB1580"/>
  <c r="X1580"/>
  <c r="V1580"/>
  <c r="T1580"/>
  <c r="S1580"/>
  <c r="R1580"/>
  <c r="J1580"/>
  <c r="I1580"/>
  <c r="H1580"/>
  <c r="G1580"/>
  <c r="F1580"/>
  <c r="C1580"/>
  <c r="B1580"/>
  <c r="AB1579"/>
  <c r="X1579"/>
  <c r="V1579"/>
  <c r="T1579"/>
  <c r="S1579"/>
  <c r="R1579"/>
  <c r="J1579"/>
  <c r="I1579"/>
  <c r="H1579"/>
  <c r="G1579"/>
  <c r="F1579"/>
  <c r="C1579"/>
  <c r="B1579"/>
  <c r="AB1578"/>
  <c r="X1578"/>
  <c r="V1578"/>
  <c r="T1578"/>
  <c r="S1578"/>
  <c r="R1578"/>
  <c r="J1578"/>
  <c r="I1578"/>
  <c r="H1578"/>
  <c r="G1578"/>
  <c r="F1578"/>
  <c r="C1578"/>
  <c r="B1578"/>
  <c r="AB1577"/>
  <c r="X1577"/>
  <c r="V1577"/>
  <c r="T1577"/>
  <c r="S1577"/>
  <c r="R1577"/>
  <c r="J1577"/>
  <c r="I1577"/>
  <c r="H1577"/>
  <c r="G1577"/>
  <c r="F1577"/>
  <c r="C1577"/>
  <c r="B1577"/>
  <c r="AB1576"/>
  <c r="X1576"/>
  <c r="V1576"/>
  <c r="T1576"/>
  <c r="S1576"/>
  <c r="R1576"/>
  <c r="J1576"/>
  <c r="I1576"/>
  <c r="H1576"/>
  <c r="G1576"/>
  <c r="F1576"/>
  <c r="C1576"/>
  <c r="B1576"/>
  <c r="AB1575"/>
  <c r="X1575"/>
  <c r="V1575"/>
  <c r="T1575"/>
  <c r="S1575"/>
  <c r="R1575"/>
  <c r="J1575"/>
  <c r="I1575"/>
  <c r="H1575"/>
  <c r="G1575"/>
  <c r="F1575"/>
  <c r="C1575"/>
  <c r="B1575"/>
  <c r="AB1574"/>
  <c r="X1574"/>
  <c r="V1574"/>
  <c r="T1574"/>
  <c r="S1574"/>
  <c r="R1574"/>
  <c r="J1574"/>
  <c r="I1574"/>
  <c r="H1574"/>
  <c r="G1574"/>
  <c r="F1574"/>
  <c r="C1574"/>
  <c r="B1574"/>
  <c r="AB1573"/>
  <c r="X1573"/>
  <c r="V1573"/>
  <c r="T1573"/>
  <c r="S1573"/>
  <c r="R1573"/>
  <c r="J1573"/>
  <c r="I1573"/>
  <c r="H1573"/>
  <c r="G1573"/>
  <c r="F1573"/>
  <c r="C1573"/>
  <c r="B1573"/>
  <c r="AB1572"/>
  <c r="X1572"/>
  <c r="V1572"/>
  <c r="T1572"/>
  <c r="S1572"/>
  <c r="R1572"/>
  <c r="J1572"/>
  <c r="I1572"/>
  <c r="H1572"/>
  <c r="G1572"/>
  <c r="F1572"/>
  <c r="C1572"/>
  <c r="B1572"/>
  <c r="AB1571"/>
  <c r="X1571"/>
  <c r="V1571"/>
  <c r="T1571"/>
  <c r="S1571"/>
  <c r="R1571"/>
  <c r="J1571"/>
  <c r="I1571"/>
  <c r="H1571"/>
  <c r="G1571"/>
  <c r="F1571"/>
  <c r="C1571"/>
  <c r="B1571"/>
  <c r="AB1570"/>
  <c r="X1570"/>
  <c r="V1570"/>
  <c r="T1570"/>
  <c r="S1570"/>
  <c r="R1570"/>
  <c r="J1570"/>
  <c r="I1570"/>
  <c r="H1570"/>
  <c r="G1570"/>
  <c r="F1570"/>
  <c r="C1570"/>
  <c r="B1570"/>
  <c r="AB1569"/>
  <c r="X1569"/>
  <c r="V1569"/>
  <c r="T1569"/>
  <c r="S1569"/>
  <c r="R1569"/>
  <c r="J1569"/>
  <c r="I1569"/>
  <c r="H1569"/>
  <c r="G1569"/>
  <c r="F1569"/>
  <c r="C1569"/>
  <c r="B1569"/>
  <c r="AB1568"/>
  <c r="X1568"/>
  <c r="V1568"/>
  <c r="T1568"/>
  <c r="S1568"/>
  <c r="R1568"/>
  <c r="J1568"/>
  <c r="I1568"/>
  <c r="H1568"/>
  <c r="G1568"/>
  <c r="F1568"/>
  <c r="C1568"/>
  <c r="B1568"/>
  <c r="AB1567"/>
  <c r="X1567"/>
  <c r="V1567"/>
  <c r="T1567"/>
  <c r="S1567"/>
  <c r="R1567"/>
  <c r="J1567"/>
  <c r="I1567"/>
  <c r="H1567"/>
  <c r="G1567"/>
  <c r="F1567"/>
  <c r="C1567"/>
  <c r="B1567"/>
  <c r="AB1566"/>
  <c r="X1566"/>
  <c r="V1566"/>
  <c r="T1566"/>
  <c r="S1566"/>
  <c r="R1566"/>
  <c r="J1566"/>
  <c r="I1566"/>
  <c r="H1566"/>
  <c r="G1566"/>
  <c r="F1566"/>
  <c r="C1566"/>
  <c r="B1566"/>
  <c r="AB1565"/>
  <c r="X1565"/>
  <c r="V1565"/>
  <c r="T1565"/>
  <c r="S1565"/>
  <c r="R1565"/>
  <c r="J1565"/>
  <c r="I1565"/>
  <c r="H1565"/>
  <c r="G1565"/>
  <c r="F1565"/>
  <c r="C1565"/>
  <c r="B1565"/>
  <c r="AB1564"/>
  <c r="X1564"/>
  <c r="V1564"/>
  <c r="T1564"/>
  <c r="S1564"/>
  <c r="R1564"/>
  <c r="J1564"/>
  <c r="I1564"/>
  <c r="H1564"/>
  <c r="G1564"/>
  <c r="F1564"/>
  <c r="C1564"/>
  <c r="B1564"/>
  <c r="AB1563"/>
  <c r="X1563"/>
  <c r="V1563"/>
  <c r="T1563"/>
  <c r="S1563"/>
  <c r="R1563"/>
  <c r="J1563"/>
  <c r="I1563"/>
  <c r="H1563"/>
  <c r="G1563"/>
  <c r="F1563"/>
  <c r="C1563"/>
  <c r="B1563"/>
  <c r="AB1562"/>
  <c r="X1562"/>
  <c r="V1562"/>
  <c r="T1562"/>
  <c r="S1562"/>
  <c r="R1562"/>
  <c r="J1562"/>
  <c r="I1562"/>
  <c r="H1562"/>
  <c r="G1562"/>
  <c r="F1562"/>
  <c r="C1562"/>
  <c r="B1562"/>
  <c r="AB1561"/>
  <c r="X1561"/>
  <c r="V1561"/>
  <c r="T1561"/>
  <c r="S1561"/>
  <c r="R1561"/>
  <c r="J1561"/>
  <c r="I1561"/>
  <c r="H1561"/>
  <c r="G1561"/>
  <c r="F1561"/>
  <c r="C1561"/>
  <c r="B1561"/>
  <c r="AB1560"/>
  <c r="X1560"/>
  <c r="V1560"/>
  <c r="T1560"/>
  <c r="S1560"/>
  <c r="R1560"/>
  <c r="J1560"/>
  <c r="I1560"/>
  <c r="H1560"/>
  <c r="G1560"/>
  <c r="F1560"/>
  <c r="C1560"/>
  <c r="B1560"/>
  <c r="AB1559"/>
  <c r="X1559"/>
  <c r="V1559"/>
  <c r="T1559"/>
  <c r="S1559"/>
  <c r="R1559"/>
  <c r="J1559"/>
  <c r="I1559"/>
  <c r="H1559"/>
  <c r="G1559"/>
  <c r="F1559"/>
  <c r="C1559"/>
  <c r="B1559"/>
  <c r="AB1558"/>
  <c r="X1558"/>
  <c r="V1558"/>
  <c r="T1558"/>
  <c r="S1558"/>
  <c r="R1558"/>
  <c r="J1558"/>
  <c r="I1558"/>
  <c r="H1558"/>
  <c r="G1558"/>
  <c r="F1558"/>
  <c r="C1558"/>
  <c r="B1558"/>
  <c r="AB1557"/>
  <c r="X1557"/>
  <c r="V1557"/>
  <c r="T1557"/>
  <c r="S1557"/>
  <c r="R1557"/>
  <c r="J1557"/>
  <c r="I1557"/>
  <c r="H1557"/>
  <c r="G1557"/>
  <c r="F1557"/>
  <c r="C1557"/>
  <c r="B1557"/>
  <c r="AB1556"/>
  <c r="X1556"/>
  <c r="V1556"/>
  <c r="T1556"/>
  <c r="S1556"/>
  <c r="R1556"/>
  <c r="J1556"/>
  <c r="I1556"/>
  <c r="H1556"/>
  <c r="G1556"/>
  <c r="F1556"/>
  <c r="C1556"/>
  <c r="B1556"/>
  <c r="AB1555"/>
  <c r="X1555"/>
  <c r="V1555"/>
  <c r="T1555"/>
  <c r="S1555"/>
  <c r="R1555"/>
  <c r="J1555"/>
  <c r="I1555"/>
  <c r="H1555"/>
  <c r="G1555"/>
  <c r="F1555"/>
  <c r="C1555"/>
  <c r="B1555"/>
  <c r="AB1554"/>
  <c r="X1554"/>
  <c r="V1554"/>
  <c r="T1554"/>
  <c r="S1554"/>
  <c r="R1554"/>
  <c r="J1554"/>
  <c r="I1554"/>
  <c r="H1554"/>
  <c r="G1554"/>
  <c r="F1554"/>
  <c r="C1554"/>
  <c r="B1554"/>
  <c r="AB1553"/>
  <c r="X1553"/>
  <c r="V1553"/>
  <c r="T1553"/>
  <c r="S1553"/>
  <c r="R1553"/>
  <c r="J1553"/>
  <c r="I1553"/>
  <c r="H1553"/>
  <c r="G1553"/>
  <c r="F1553"/>
  <c r="C1553"/>
  <c r="B1553"/>
  <c r="AB1552"/>
  <c r="X1552"/>
  <c r="V1552"/>
  <c r="T1552"/>
  <c r="S1552"/>
  <c r="R1552"/>
  <c r="J1552"/>
  <c r="I1552"/>
  <c r="H1552"/>
  <c r="G1552"/>
  <c r="F1552"/>
  <c r="C1552"/>
  <c r="B1552"/>
  <c r="AB1551"/>
  <c r="X1551"/>
  <c r="V1551"/>
  <c r="T1551"/>
  <c r="S1551"/>
  <c r="R1551"/>
  <c r="J1551"/>
  <c r="I1551"/>
  <c r="H1551"/>
  <c r="G1551"/>
  <c r="F1551"/>
  <c r="C1551"/>
  <c r="B1551"/>
  <c r="AB1550"/>
  <c r="X1550"/>
  <c r="V1550"/>
  <c r="T1550"/>
  <c r="S1550"/>
  <c r="R1550"/>
  <c r="J1550"/>
  <c r="I1550"/>
  <c r="H1550"/>
  <c r="G1550"/>
  <c r="F1550"/>
  <c r="C1550"/>
  <c r="B1550"/>
  <c r="AB1549"/>
  <c r="X1549"/>
  <c r="V1549"/>
  <c r="T1549"/>
  <c r="S1549"/>
  <c r="R1549"/>
  <c r="J1549"/>
  <c r="I1549"/>
  <c r="H1549"/>
  <c r="G1549"/>
  <c r="F1549"/>
  <c r="C1549"/>
  <c r="B1549"/>
  <c r="AB1548"/>
  <c r="X1548"/>
  <c r="V1548"/>
  <c r="T1548"/>
  <c r="S1548"/>
  <c r="R1548"/>
  <c r="J1548"/>
  <c r="I1548"/>
  <c r="H1548"/>
  <c r="G1548"/>
  <c r="F1548"/>
  <c r="C1548"/>
  <c r="B1548"/>
  <c r="AB1547"/>
  <c r="X1547"/>
  <c r="V1547"/>
  <c r="T1547"/>
  <c r="S1547"/>
  <c r="R1547"/>
  <c r="J1547"/>
  <c r="I1547"/>
  <c r="H1547"/>
  <c r="G1547"/>
  <c r="F1547"/>
  <c r="C1547"/>
  <c r="B1547"/>
  <c r="AB1546"/>
  <c r="X1546"/>
  <c r="V1546"/>
  <c r="T1546"/>
  <c r="S1546"/>
  <c r="R1546"/>
  <c r="J1546"/>
  <c r="I1546"/>
  <c r="H1546"/>
  <c r="G1546"/>
  <c r="F1546"/>
  <c r="C1546"/>
  <c r="B1546"/>
  <c r="AB1545"/>
  <c r="X1545"/>
  <c r="V1545"/>
  <c r="T1545"/>
  <c r="S1545"/>
  <c r="R1545"/>
  <c r="J1545"/>
  <c r="I1545"/>
  <c r="H1545"/>
  <c r="G1545"/>
  <c r="F1545"/>
  <c r="C1545"/>
  <c r="B1545"/>
  <c r="AB1544"/>
  <c r="X1544"/>
  <c r="V1544"/>
  <c r="T1544"/>
  <c r="S1544"/>
  <c r="R1544"/>
  <c r="J1544"/>
  <c r="I1544"/>
  <c r="H1544"/>
  <c r="G1544"/>
  <c r="F1544"/>
  <c r="C1544"/>
  <c r="B1544"/>
  <c r="AB1543"/>
  <c r="X1543"/>
  <c r="V1543"/>
  <c r="T1543"/>
  <c r="S1543"/>
  <c r="R1543"/>
  <c r="J1543"/>
  <c r="I1543"/>
  <c r="H1543"/>
  <c r="G1543"/>
  <c r="F1543"/>
  <c r="C1543"/>
  <c r="B1543"/>
  <c r="AB1542"/>
  <c r="X1542"/>
  <c r="V1542"/>
  <c r="T1542"/>
  <c r="S1542"/>
  <c r="R1542"/>
  <c r="J1542"/>
  <c r="I1542"/>
  <c r="H1542"/>
  <c r="G1542"/>
  <c r="F1542"/>
  <c r="C1542"/>
  <c r="B1542"/>
  <c r="AB1541"/>
  <c r="X1541"/>
  <c r="V1541"/>
  <c r="T1541"/>
  <c r="S1541"/>
  <c r="R1541"/>
  <c r="J1541"/>
  <c r="I1541"/>
  <c r="H1541"/>
  <c r="G1541"/>
  <c r="F1541"/>
  <c r="C1541"/>
  <c r="B1541"/>
  <c r="AB1540"/>
  <c r="X1540"/>
  <c r="V1540"/>
  <c r="T1540"/>
  <c r="S1540"/>
  <c r="R1540"/>
  <c r="J1540"/>
  <c r="I1540"/>
  <c r="H1540"/>
  <c r="G1540"/>
  <c r="F1540"/>
  <c r="C1540"/>
  <c r="B1540"/>
  <c r="AB1539"/>
  <c r="X1539"/>
  <c r="V1539"/>
  <c r="T1539"/>
  <c r="S1539"/>
  <c r="R1539"/>
  <c r="J1539"/>
  <c r="I1539"/>
  <c r="H1539"/>
  <c r="G1539"/>
  <c r="F1539"/>
  <c r="C1539"/>
  <c r="B1539"/>
  <c r="AB1538"/>
  <c r="X1538"/>
  <c r="V1538"/>
  <c r="T1538"/>
  <c r="S1538"/>
  <c r="R1538"/>
  <c r="J1538"/>
  <c r="I1538"/>
  <c r="H1538"/>
  <c r="G1538"/>
  <c r="F1538"/>
  <c r="C1538"/>
  <c r="B1538"/>
  <c r="AB1537"/>
  <c r="X1537"/>
  <c r="V1537"/>
  <c r="T1537"/>
  <c r="S1537"/>
  <c r="R1537"/>
  <c r="J1537"/>
  <c r="I1537"/>
  <c r="H1537"/>
  <c r="G1537"/>
  <c r="F1537"/>
  <c r="C1537"/>
  <c r="B1537"/>
  <c r="AB1536"/>
  <c r="X1536"/>
  <c r="V1536"/>
  <c r="T1536"/>
  <c r="S1536"/>
  <c r="R1536"/>
  <c r="J1536"/>
  <c r="I1536"/>
  <c r="H1536"/>
  <c r="G1536"/>
  <c r="F1536"/>
  <c r="C1536"/>
  <c r="B1536"/>
  <c r="AB1535"/>
  <c r="X1535"/>
  <c r="V1535"/>
  <c r="T1535"/>
  <c r="S1535"/>
  <c r="R1535"/>
  <c r="J1535"/>
  <c r="I1535"/>
  <c r="H1535"/>
  <c r="G1535"/>
  <c r="F1535"/>
  <c r="C1535"/>
  <c r="B1535"/>
  <c r="AB1534"/>
  <c r="X1534"/>
  <c r="V1534"/>
  <c r="T1534"/>
  <c r="S1534"/>
  <c r="R1534"/>
  <c r="J1534"/>
  <c r="I1534"/>
  <c r="H1534"/>
  <c r="G1534"/>
  <c r="F1534"/>
  <c r="C1534"/>
  <c r="B1534"/>
  <c r="AB1533"/>
  <c r="X1533"/>
  <c r="V1533"/>
  <c r="T1533"/>
  <c r="S1533"/>
  <c r="R1533"/>
  <c r="J1533"/>
  <c r="I1533"/>
  <c r="H1533"/>
  <c r="G1533"/>
  <c r="F1533"/>
  <c r="C1533"/>
  <c r="B1533"/>
  <c r="AB1532"/>
  <c r="X1532"/>
  <c r="V1532"/>
  <c r="T1532"/>
  <c r="S1532"/>
  <c r="R1532"/>
  <c r="J1532"/>
  <c r="I1532"/>
  <c r="H1532"/>
  <c r="G1532"/>
  <c r="F1532"/>
  <c r="C1532"/>
  <c r="B1532"/>
  <c r="AB1531"/>
  <c r="X1531"/>
  <c r="V1531"/>
  <c r="T1531"/>
  <c r="S1531"/>
  <c r="R1531"/>
  <c r="J1531"/>
  <c r="I1531"/>
  <c r="H1531"/>
  <c r="G1531"/>
  <c r="F1531"/>
  <c r="C1531"/>
  <c r="B1531"/>
  <c r="AB1530"/>
  <c r="X1530"/>
  <c r="V1530"/>
  <c r="T1530"/>
  <c r="S1530"/>
  <c r="R1530"/>
  <c r="J1530"/>
  <c r="I1530"/>
  <c r="H1530"/>
  <c r="G1530"/>
  <c r="F1530"/>
  <c r="C1530"/>
  <c r="B1530"/>
  <c r="AB1529"/>
  <c r="X1529"/>
  <c r="V1529"/>
  <c r="T1529"/>
  <c r="S1529"/>
  <c r="R1529"/>
  <c r="J1529"/>
  <c r="I1529"/>
  <c r="H1529"/>
  <c r="G1529"/>
  <c r="F1529"/>
  <c r="C1529"/>
  <c r="B1529"/>
  <c r="AB1528"/>
  <c r="X1528"/>
  <c r="V1528"/>
  <c r="T1528"/>
  <c r="S1528"/>
  <c r="R1528"/>
  <c r="J1528"/>
  <c r="I1528"/>
  <c r="H1528"/>
  <c r="G1528"/>
  <c r="F1528"/>
  <c r="C1528"/>
  <c r="B1528"/>
  <c r="AB1527"/>
  <c r="X1527"/>
  <c r="V1527"/>
  <c r="T1527"/>
  <c r="S1527"/>
  <c r="R1527"/>
  <c r="J1527"/>
  <c r="I1527"/>
  <c r="H1527"/>
  <c r="G1527"/>
  <c r="F1527"/>
  <c r="C1527"/>
  <c r="B1527"/>
  <c r="AB1526"/>
  <c r="X1526"/>
  <c r="V1526"/>
  <c r="T1526"/>
  <c r="S1526"/>
  <c r="R1526"/>
  <c r="J1526"/>
  <c r="I1526"/>
  <c r="H1526"/>
  <c r="G1526"/>
  <c r="F1526"/>
  <c r="C1526"/>
  <c r="B1526"/>
  <c r="AB1525"/>
  <c r="X1525"/>
  <c r="V1525"/>
  <c r="T1525"/>
  <c r="S1525"/>
  <c r="R1525"/>
  <c r="J1525"/>
  <c r="I1525"/>
  <c r="H1525"/>
  <c r="G1525"/>
  <c r="F1525"/>
  <c r="C1525"/>
  <c r="B1525"/>
  <c r="AB1524"/>
  <c r="X1524"/>
  <c r="V1524"/>
  <c r="T1524"/>
  <c r="S1524"/>
  <c r="R1524"/>
  <c r="J1524"/>
  <c r="I1524"/>
  <c r="H1524"/>
  <c r="G1524"/>
  <c r="F1524"/>
  <c r="C1524"/>
  <c r="B1524"/>
  <c r="AB1523"/>
  <c r="X1523"/>
  <c r="V1523"/>
  <c r="T1523"/>
  <c r="S1523"/>
  <c r="R1523"/>
  <c r="J1523"/>
  <c r="I1523"/>
  <c r="H1523"/>
  <c r="G1523"/>
  <c r="F1523"/>
  <c r="C1523"/>
  <c r="B1523"/>
  <c r="AB1522"/>
  <c r="X1522"/>
  <c r="V1522"/>
  <c r="T1522"/>
  <c r="S1522"/>
  <c r="R1522"/>
  <c r="J1522"/>
  <c r="I1522"/>
  <c r="H1522"/>
  <c r="G1522"/>
  <c r="F1522"/>
  <c r="C1522"/>
  <c r="B1522"/>
  <c r="AB1521"/>
  <c r="X1521"/>
  <c r="V1521"/>
  <c r="T1521"/>
  <c r="S1521"/>
  <c r="R1521"/>
  <c r="J1521"/>
  <c r="I1521"/>
  <c r="H1521"/>
  <c r="G1521"/>
  <c r="F1521"/>
  <c r="C1521"/>
  <c r="B1521"/>
  <c r="AB1520"/>
  <c r="X1520"/>
  <c r="V1520"/>
  <c r="T1520"/>
  <c r="S1520"/>
  <c r="R1520"/>
  <c r="J1520"/>
  <c r="I1520"/>
  <c r="H1520"/>
  <c r="G1520"/>
  <c r="F1520"/>
  <c r="C1520"/>
  <c r="B1520"/>
  <c r="AB1519"/>
  <c r="X1519"/>
  <c r="V1519"/>
  <c r="T1519"/>
  <c r="S1519"/>
  <c r="R1519"/>
  <c r="J1519"/>
  <c r="I1519"/>
  <c r="H1519"/>
  <c r="G1519"/>
  <c r="F1519"/>
  <c r="C1519"/>
  <c r="B1519"/>
  <c r="AB1518"/>
  <c r="X1518"/>
  <c r="V1518"/>
  <c r="T1518"/>
  <c r="S1518"/>
  <c r="R1518"/>
  <c r="J1518"/>
  <c r="I1518"/>
  <c r="H1518"/>
  <c r="G1518"/>
  <c r="F1518"/>
  <c r="C1518"/>
  <c r="B1518"/>
  <c r="AB1517"/>
  <c r="X1517"/>
  <c r="V1517"/>
  <c r="T1517"/>
  <c r="S1517"/>
  <c r="R1517"/>
  <c r="J1517"/>
  <c r="I1517"/>
  <c r="H1517"/>
  <c r="G1517"/>
  <c r="F1517"/>
  <c r="C1517"/>
  <c r="B1517"/>
  <c r="AB1516"/>
  <c r="X1516"/>
  <c r="V1516"/>
  <c r="T1516"/>
  <c r="S1516"/>
  <c r="R1516"/>
  <c r="J1516"/>
  <c r="I1516"/>
  <c r="H1516"/>
  <c r="G1516"/>
  <c r="F1516"/>
  <c r="C1516"/>
  <c r="B1516"/>
  <c r="AB1515"/>
  <c r="X1515"/>
  <c r="V1515"/>
  <c r="T1515"/>
  <c r="S1515"/>
  <c r="R1515"/>
  <c r="J1515"/>
  <c r="I1515"/>
  <c r="H1515"/>
  <c r="G1515"/>
  <c r="F1515"/>
  <c r="C1515"/>
  <c r="B1515"/>
  <c r="AB1514"/>
  <c r="X1514"/>
  <c r="V1514"/>
  <c r="T1514"/>
  <c r="S1514"/>
  <c r="R1514"/>
  <c r="J1514"/>
  <c r="I1514"/>
  <c r="H1514"/>
  <c r="G1514"/>
  <c r="F1514"/>
  <c r="C1514"/>
  <c r="B1514"/>
  <c r="AB1513"/>
  <c r="X1513"/>
  <c r="V1513"/>
  <c r="T1513"/>
  <c r="S1513"/>
  <c r="R1513"/>
  <c r="J1513"/>
  <c r="I1513"/>
  <c r="H1513"/>
  <c r="G1513"/>
  <c r="F1513"/>
  <c r="C1513"/>
  <c r="B1513"/>
  <c r="AB1512"/>
  <c r="X1512"/>
  <c r="V1512"/>
  <c r="T1512"/>
  <c r="S1512"/>
  <c r="R1512"/>
  <c r="J1512"/>
  <c r="I1512"/>
  <c r="H1512"/>
  <c r="G1512"/>
  <c r="F1512"/>
  <c r="C1512"/>
  <c r="B1512"/>
  <c r="AB1511"/>
  <c r="X1511"/>
  <c r="V1511"/>
  <c r="T1511"/>
  <c r="S1511"/>
  <c r="R1511"/>
  <c r="J1511"/>
  <c r="I1511"/>
  <c r="H1511"/>
  <c r="G1511"/>
  <c r="F1511"/>
  <c r="C1511"/>
  <c r="B1511"/>
  <c r="AB1510"/>
  <c r="X1510"/>
  <c r="V1510"/>
  <c r="T1510"/>
  <c r="S1510"/>
  <c r="R1510"/>
  <c r="J1510"/>
  <c r="I1510"/>
  <c r="H1510"/>
  <c r="G1510"/>
  <c r="F1510"/>
  <c r="C1510"/>
  <c r="B1510"/>
  <c r="AB1509"/>
  <c r="X1509"/>
  <c r="V1509"/>
  <c r="T1509"/>
  <c r="S1509"/>
  <c r="R1509"/>
  <c r="J1509"/>
  <c r="I1509"/>
  <c r="H1509"/>
  <c r="G1509"/>
  <c r="F1509"/>
  <c r="C1509"/>
  <c r="B1509"/>
  <c r="AB1508"/>
  <c r="X1508"/>
  <c r="V1508"/>
  <c r="T1508"/>
  <c r="S1508"/>
  <c r="R1508"/>
  <c r="J1508"/>
  <c r="I1508"/>
  <c r="H1508"/>
  <c r="G1508"/>
  <c r="F1508"/>
  <c r="C1508"/>
  <c r="B1508"/>
  <c r="AB1507"/>
  <c r="X1507"/>
  <c r="V1507"/>
  <c r="T1507"/>
  <c r="S1507"/>
  <c r="R1507"/>
  <c r="J1507"/>
  <c r="I1507"/>
  <c r="H1507"/>
  <c r="G1507"/>
  <c r="F1507"/>
  <c r="C1507"/>
  <c r="B1507"/>
  <c r="AB1506"/>
  <c r="X1506"/>
  <c r="V1506"/>
  <c r="T1506"/>
  <c r="S1506"/>
  <c r="R1506"/>
  <c r="J1506"/>
  <c r="I1506"/>
  <c r="H1506"/>
  <c r="G1506"/>
  <c r="F1506"/>
  <c r="C1506"/>
  <c r="B1506"/>
  <c r="AB1505"/>
  <c r="X1505"/>
  <c r="V1505"/>
  <c r="T1505"/>
  <c r="S1505"/>
  <c r="R1505"/>
  <c r="J1505"/>
  <c r="I1505"/>
  <c r="H1505"/>
  <c r="G1505"/>
  <c r="F1505"/>
  <c r="C1505"/>
  <c r="B1505"/>
  <c r="AB1504"/>
  <c r="X1504"/>
  <c r="V1504"/>
  <c r="T1504"/>
  <c r="S1504"/>
  <c r="R1504"/>
  <c r="J1504"/>
  <c r="I1504"/>
  <c r="H1504"/>
  <c r="G1504"/>
  <c r="F1504"/>
  <c r="C1504"/>
  <c r="B1504"/>
  <c r="AB1503"/>
  <c r="X1503"/>
  <c r="V1503"/>
  <c r="T1503"/>
  <c r="S1503"/>
  <c r="R1503"/>
  <c r="J1503"/>
  <c r="I1503"/>
  <c r="H1503"/>
  <c r="G1503"/>
  <c r="F1503"/>
  <c r="C1503"/>
  <c r="B1503"/>
  <c r="AB1502"/>
  <c r="X1502"/>
  <c r="V1502"/>
  <c r="T1502"/>
  <c r="S1502"/>
  <c r="R1502"/>
  <c r="J1502"/>
  <c r="I1502"/>
  <c r="H1502"/>
  <c r="G1502"/>
  <c r="F1502"/>
  <c r="C1502"/>
  <c r="B1502"/>
  <c r="AB1501"/>
  <c r="X1501"/>
  <c r="V1501"/>
  <c r="T1501"/>
  <c r="S1501"/>
  <c r="R1501"/>
  <c r="J1501"/>
  <c r="I1501"/>
  <c r="H1501"/>
  <c r="G1501"/>
  <c r="F1501"/>
  <c r="C1501"/>
  <c r="B1501"/>
  <c r="AB1500"/>
  <c r="X1500"/>
  <c r="V1500"/>
  <c r="T1500"/>
  <c r="S1500"/>
  <c r="R1500"/>
  <c r="J1500"/>
  <c r="I1500"/>
  <c r="H1500"/>
  <c r="G1500"/>
  <c r="F1500"/>
  <c r="C1500"/>
  <c r="B1500"/>
  <c r="AB1499"/>
  <c r="X1499"/>
  <c r="V1499"/>
  <c r="T1499"/>
  <c r="S1499"/>
  <c r="R1499"/>
  <c r="J1499"/>
  <c r="I1499"/>
  <c r="H1499"/>
  <c r="G1499"/>
  <c r="F1499"/>
  <c r="C1499"/>
  <c r="B1499"/>
  <c r="AB1498"/>
  <c r="X1498"/>
  <c r="V1498"/>
  <c r="T1498"/>
  <c r="S1498"/>
  <c r="R1498"/>
  <c r="J1498"/>
  <c r="I1498"/>
  <c r="H1498"/>
  <c r="G1498"/>
  <c r="F1498"/>
  <c r="C1498"/>
  <c r="B1498"/>
  <c r="AB1497"/>
  <c r="X1497"/>
  <c r="V1497"/>
  <c r="T1497"/>
  <c r="S1497"/>
  <c r="R1497"/>
  <c r="J1497"/>
  <c r="I1497"/>
  <c r="H1497"/>
  <c r="G1497"/>
  <c r="F1497"/>
  <c r="C1497"/>
  <c r="B1497"/>
  <c r="AB1496"/>
  <c r="X1496"/>
  <c r="V1496"/>
  <c r="T1496"/>
  <c r="S1496"/>
  <c r="R1496"/>
  <c r="J1496"/>
  <c r="I1496"/>
  <c r="H1496"/>
  <c r="G1496"/>
  <c r="F1496"/>
  <c r="C1496"/>
  <c r="B1496"/>
  <c r="AB1495"/>
  <c r="X1495"/>
  <c r="V1495"/>
  <c r="T1495"/>
  <c r="S1495"/>
  <c r="R1495"/>
  <c r="J1495"/>
  <c r="I1495"/>
  <c r="H1495"/>
  <c r="G1495"/>
  <c r="F1495"/>
  <c r="C1495"/>
  <c r="B1495"/>
  <c r="AB1494"/>
  <c r="X1494"/>
  <c r="V1494"/>
  <c r="T1494"/>
  <c r="S1494"/>
  <c r="R1494"/>
  <c r="J1494"/>
  <c r="I1494"/>
  <c r="H1494"/>
  <c r="G1494"/>
  <c r="F1494"/>
  <c r="C1494"/>
  <c r="B1494"/>
  <c r="AB1493"/>
  <c r="X1493"/>
  <c r="V1493"/>
  <c r="T1493"/>
  <c r="S1493"/>
  <c r="R1493"/>
  <c r="J1493"/>
  <c r="I1493"/>
  <c r="H1493"/>
  <c r="G1493"/>
  <c r="F1493"/>
  <c r="C1493"/>
  <c r="B1493"/>
  <c r="AB1492"/>
  <c r="X1492"/>
  <c r="V1492"/>
  <c r="T1492"/>
  <c r="S1492"/>
  <c r="R1492"/>
  <c r="J1492"/>
  <c r="I1492"/>
  <c r="H1492"/>
  <c r="G1492"/>
  <c r="F1492"/>
  <c r="C1492"/>
  <c r="B1492"/>
  <c r="AB1491"/>
  <c r="X1491"/>
  <c r="V1491"/>
  <c r="T1491"/>
  <c r="S1491"/>
  <c r="R1491"/>
  <c r="J1491"/>
  <c r="I1491"/>
  <c r="H1491"/>
  <c r="G1491"/>
  <c r="F1491"/>
  <c r="C1491"/>
  <c r="B1491"/>
  <c r="AB1490"/>
  <c r="X1490"/>
  <c r="V1490"/>
  <c r="T1490"/>
  <c r="S1490"/>
  <c r="R1490"/>
  <c r="J1490"/>
  <c r="I1490"/>
  <c r="H1490"/>
  <c r="G1490"/>
  <c r="F1490"/>
  <c r="C1490"/>
  <c r="B1490"/>
  <c r="AB1489"/>
  <c r="X1489"/>
  <c r="V1489"/>
  <c r="T1489"/>
  <c r="S1489"/>
  <c r="R1489"/>
  <c r="J1489"/>
  <c r="I1489"/>
  <c r="H1489"/>
  <c r="G1489"/>
  <c r="F1489"/>
  <c r="C1489"/>
  <c r="B1489"/>
  <c r="AB1488"/>
  <c r="X1488"/>
  <c r="V1488"/>
  <c r="T1488"/>
  <c r="S1488"/>
  <c r="R1488"/>
  <c r="J1488"/>
  <c r="I1488"/>
  <c r="H1488"/>
  <c r="G1488"/>
  <c r="F1488"/>
  <c r="C1488"/>
  <c r="B1488"/>
  <c r="AB1487"/>
  <c r="X1487"/>
  <c r="V1487"/>
  <c r="T1487"/>
  <c r="S1487"/>
  <c r="R1487"/>
  <c r="J1487"/>
  <c r="I1487"/>
  <c r="H1487"/>
  <c r="G1487"/>
  <c r="F1487"/>
  <c r="C1487"/>
  <c r="B1487"/>
  <c r="AB1486"/>
  <c r="X1486"/>
  <c r="V1486"/>
  <c r="T1486"/>
  <c r="S1486"/>
  <c r="R1486"/>
  <c r="J1486"/>
  <c r="I1486"/>
  <c r="H1486"/>
  <c r="G1486"/>
  <c r="F1486"/>
  <c r="C1486"/>
  <c r="B1486"/>
  <c r="AB1485"/>
  <c r="X1485"/>
  <c r="V1485"/>
  <c r="T1485"/>
  <c r="S1485"/>
  <c r="R1485"/>
  <c r="J1485"/>
  <c r="I1485"/>
  <c r="H1485"/>
  <c r="G1485"/>
  <c r="F1485"/>
  <c r="C1485"/>
  <c r="B1485"/>
  <c r="AB1484"/>
  <c r="X1484"/>
  <c r="V1484"/>
  <c r="T1484"/>
  <c r="S1484"/>
  <c r="R1484"/>
  <c r="J1484"/>
  <c r="I1484"/>
  <c r="H1484"/>
  <c r="G1484"/>
  <c r="F1484"/>
  <c r="C1484"/>
  <c r="B1484"/>
  <c r="AB1483"/>
  <c r="X1483"/>
  <c r="V1483"/>
  <c r="T1483"/>
  <c r="S1483"/>
  <c r="R1483"/>
  <c r="J1483"/>
  <c r="I1483"/>
  <c r="H1483"/>
  <c r="G1483"/>
  <c r="F1483"/>
  <c r="C1483"/>
  <c r="B1483"/>
  <c r="AB1482"/>
  <c r="X1482"/>
  <c r="V1482"/>
  <c r="T1482"/>
  <c r="S1482"/>
  <c r="R1482"/>
  <c r="J1482"/>
  <c r="I1482"/>
  <c r="H1482"/>
  <c r="G1482"/>
  <c r="F1482"/>
  <c r="C1482"/>
  <c r="B1482"/>
  <c r="AB1481"/>
  <c r="X1481"/>
  <c r="V1481"/>
  <c r="T1481"/>
  <c r="S1481"/>
  <c r="R1481"/>
  <c r="J1481"/>
  <c r="I1481"/>
  <c r="H1481"/>
  <c r="G1481"/>
  <c r="F1481"/>
  <c r="C1481"/>
  <c r="B1481"/>
  <c r="AB1480"/>
  <c r="X1480"/>
  <c r="V1480"/>
  <c r="T1480"/>
  <c r="S1480"/>
  <c r="R1480"/>
  <c r="J1480"/>
  <c r="I1480"/>
  <c r="H1480"/>
  <c r="G1480"/>
  <c r="F1480"/>
  <c r="C1480"/>
  <c r="B1480"/>
  <c r="AB1479"/>
  <c r="X1479"/>
  <c r="V1479"/>
  <c r="T1479"/>
  <c r="S1479"/>
  <c r="R1479"/>
  <c r="J1479"/>
  <c r="I1479"/>
  <c r="H1479"/>
  <c r="G1479"/>
  <c r="F1479"/>
  <c r="C1479"/>
  <c r="B1479"/>
  <c r="AB1478"/>
  <c r="X1478"/>
  <c r="V1478"/>
  <c r="T1478"/>
  <c r="S1478"/>
  <c r="R1478"/>
  <c r="J1478"/>
  <c r="I1478"/>
  <c r="H1478"/>
  <c r="G1478"/>
  <c r="F1478"/>
  <c r="C1478"/>
  <c r="B1478"/>
  <c r="AB1477"/>
  <c r="X1477"/>
  <c r="V1477"/>
  <c r="T1477"/>
  <c r="S1477"/>
  <c r="R1477"/>
  <c r="J1477"/>
  <c r="I1477"/>
  <c r="H1477"/>
  <c r="G1477"/>
  <c r="F1477"/>
  <c r="C1477"/>
  <c r="B1477"/>
  <c r="AB1476"/>
  <c r="X1476"/>
  <c r="V1476"/>
  <c r="T1476"/>
  <c r="S1476"/>
  <c r="R1476"/>
  <c r="J1476"/>
  <c r="I1476"/>
  <c r="H1476"/>
  <c r="G1476"/>
  <c r="F1476"/>
  <c r="C1476"/>
  <c r="B1476"/>
  <c r="AB1475"/>
  <c r="X1475"/>
  <c r="V1475"/>
  <c r="T1475"/>
  <c r="S1475"/>
  <c r="R1475"/>
  <c r="J1475"/>
  <c r="I1475"/>
  <c r="H1475"/>
  <c r="G1475"/>
  <c r="F1475"/>
  <c r="C1475"/>
  <c r="B1475"/>
  <c r="AB1474"/>
  <c r="X1474"/>
  <c r="V1474"/>
  <c r="T1474"/>
  <c r="S1474"/>
  <c r="R1474"/>
  <c r="J1474"/>
  <c r="I1474"/>
  <c r="H1474"/>
  <c r="G1474"/>
  <c r="F1474"/>
  <c r="C1474"/>
  <c r="B1474"/>
  <c r="AB1473"/>
  <c r="X1473"/>
  <c r="V1473"/>
  <c r="T1473"/>
  <c r="S1473"/>
  <c r="R1473"/>
  <c r="J1473"/>
  <c r="I1473"/>
  <c r="H1473"/>
  <c r="G1473"/>
  <c r="F1473"/>
  <c r="C1473"/>
  <c r="B1473"/>
  <c r="AB1472"/>
  <c r="X1472"/>
  <c r="V1472"/>
  <c r="T1472"/>
  <c r="S1472"/>
  <c r="R1472"/>
  <c r="J1472"/>
  <c r="I1472"/>
  <c r="H1472"/>
  <c r="G1472"/>
  <c r="F1472"/>
  <c r="C1472"/>
  <c r="B1472"/>
  <c r="AB1471"/>
  <c r="X1471"/>
  <c r="V1471"/>
  <c r="T1471"/>
  <c r="S1471"/>
  <c r="R1471"/>
  <c r="J1471"/>
  <c r="I1471"/>
  <c r="H1471"/>
  <c r="G1471"/>
  <c r="F1471"/>
  <c r="C1471"/>
  <c r="B1471"/>
  <c r="AB1470"/>
  <c r="X1470"/>
  <c r="V1470"/>
  <c r="T1470"/>
  <c r="S1470"/>
  <c r="R1470"/>
  <c r="J1470"/>
  <c r="I1470"/>
  <c r="H1470"/>
  <c r="G1470"/>
  <c r="F1470"/>
  <c r="C1470"/>
  <c r="B1470"/>
  <c r="AB1469"/>
  <c r="X1469"/>
  <c r="V1469"/>
  <c r="T1469"/>
  <c r="S1469"/>
  <c r="R1469"/>
  <c r="J1469"/>
  <c r="I1469"/>
  <c r="H1469"/>
  <c r="G1469"/>
  <c r="F1469"/>
  <c r="C1469"/>
  <c r="B1469"/>
  <c r="AB1468"/>
  <c r="X1468"/>
  <c r="V1468"/>
  <c r="T1468"/>
  <c r="S1468"/>
  <c r="R1468"/>
  <c r="J1468"/>
  <c r="I1468"/>
  <c r="H1468"/>
  <c r="G1468"/>
  <c r="F1468"/>
  <c r="C1468"/>
  <c r="B1468"/>
  <c r="AB1467"/>
  <c r="X1467"/>
  <c r="V1467"/>
  <c r="T1467"/>
  <c r="S1467"/>
  <c r="R1467"/>
  <c r="J1467"/>
  <c r="I1467"/>
  <c r="H1467"/>
  <c r="G1467"/>
  <c r="F1467"/>
  <c r="C1467"/>
  <c r="B1467"/>
  <c r="AB1466"/>
  <c r="X1466"/>
  <c r="V1466"/>
  <c r="T1466"/>
  <c r="S1466"/>
  <c r="R1466"/>
  <c r="J1466"/>
  <c r="I1466"/>
  <c r="H1466"/>
  <c r="G1466"/>
  <c r="F1466"/>
  <c r="C1466"/>
  <c r="B1466"/>
  <c r="AB1465"/>
  <c r="X1465"/>
  <c r="V1465"/>
  <c r="T1465"/>
  <c r="S1465"/>
  <c r="R1465"/>
  <c r="J1465"/>
  <c r="I1465"/>
  <c r="H1465"/>
  <c r="G1465"/>
  <c r="F1465"/>
  <c r="C1465"/>
  <c r="B1465"/>
  <c r="AB1464"/>
  <c r="X1464"/>
  <c r="V1464"/>
  <c r="T1464"/>
  <c r="S1464"/>
  <c r="R1464"/>
  <c r="J1464"/>
  <c r="I1464"/>
  <c r="H1464"/>
  <c r="G1464"/>
  <c r="F1464"/>
  <c r="C1464"/>
  <c r="B1464"/>
  <c r="AB1463"/>
  <c r="X1463"/>
  <c r="V1463"/>
  <c r="T1463"/>
  <c r="S1463"/>
  <c r="R1463"/>
  <c r="J1463"/>
  <c r="I1463"/>
  <c r="H1463"/>
  <c r="G1463"/>
  <c r="F1463"/>
  <c r="C1463"/>
  <c r="B1463"/>
  <c r="AB1462"/>
  <c r="X1462"/>
  <c r="V1462"/>
  <c r="T1462"/>
  <c r="S1462"/>
  <c r="R1462"/>
  <c r="J1462"/>
  <c r="I1462"/>
  <c r="H1462"/>
  <c r="G1462"/>
  <c r="F1462"/>
  <c r="C1462"/>
  <c r="B1462"/>
  <c r="AB1461"/>
  <c r="X1461"/>
  <c r="V1461"/>
  <c r="T1461"/>
  <c r="S1461"/>
  <c r="R1461"/>
  <c r="J1461"/>
  <c r="I1461"/>
  <c r="H1461"/>
  <c r="G1461"/>
  <c r="F1461"/>
  <c r="C1461"/>
  <c r="B1461"/>
  <c r="AB1460"/>
  <c r="X1460"/>
  <c r="V1460"/>
  <c r="T1460"/>
  <c r="S1460"/>
  <c r="R1460"/>
  <c r="J1460"/>
  <c r="I1460"/>
  <c r="H1460"/>
  <c r="G1460"/>
  <c r="F1460"/>
  <c r="C1460"/>
  <c r="B1460"/>
  <c r="AB1459"/>
  <c r="X1459"/>
  <c r="V1459"/>
  <c r="T1459"/>
  <c r="S1459"/>
  <c r="R1459"/>
  <c r="J1459"/>
  <c r="I1459"/>
  <c r="H1459"/>
  <c r="G1459"/>
  <c r="F1459"/>
  <c r="C1459"/>
  <c r="B1459"/>
  <c r="AB1458"/>
  <c r="X1458"/>
  <c r="V1458"/>
  <c r="T1458"/>
  <c r="S1458"/>
  <c r="R1458"/>
  <c r="J1458"/>
  <c r="I1458"/>
  <c r="H1458"/>
  <c r="G1458"/>
  <c r="F1458"/>
  <c r="C1458"/>
  <c r="B1458"/>
  <c r="AB1457"/>
  <c r="X1457"/>
  <c r="V1457"/>
  <c r="T1457"/>
  <c r="S1457"/>
  <c r="R1457"/>
  <c r="J1457"/>
  <c r="I1457"/>
  <c r="H1457"/>
  <c r="G1457"/>
  <c r="F1457"/>
  <c r="C1457"/>
  <c r="B1457"/>
  <c r="AB1456"/>
  <c r="X1456"/>
  <c r="V1456"/>
  <c r="T1456"/>
  <c r="S1456"/>
  <c r="R1456"/>
  <c r="J1456"/>
  <c r="I1456"/>
  <c r="H1456"/>
  <c r="G1456"/>
  <c r="F1456"/>
  <c r="C1456"/>
  <c r="B1456"/>
  <c r="AB1455"/>
  <c r="X1455"/>
  <c r="V1455"/>
  <c r="T1455"/>
  <c r="S1455"/>
  <c r="R1455"/>
  <c r="J1455"/>
  <c r="I1455"/>
  <c r="H1455"/>
  <c r="G1455"/>
  <c r="F1455"/>
  <c r="C1455"/>
  <c r="B1455"/>
  <c r="AB1454"/>
  <c r="X1454"/>
  <c r="V1454"/>
  <c r="T1454"/>
  <c r="S1454"/>
  <c r="R1454"/>
  <c r="J1454"/>
  <c r="I1454"/>
  <c r="H1454"/>
  <c r="G1454"/>
  <c r="F1454"/>
  <c r="C1454"/>
  <c r="B1454"/>
  <c r="AB1453"/>
  <c r="X1453"/>
  <c r="V1453"/>
  <c r="T1453"/>
  <c r="S1453"/>
  <c r="R1453"/>
  <c r="J1453"/>
  <c r="I1453"/>
  <c r="H1453"/>
  <c r="G1453"/>
  <c r="F1453"/>
  <c r="C1453"/>
  <c r="B1453"/>
  <c r="AB1452"/>
  <c r="X1452"/>
  <c r="V1452"/>
  <c r="T1452"/>
  <c r="S1452"/>
  <c r="R1452"/>
  <c r="J1452"/>
  <c r="I1452"/>
  <c r="H1452"/>
  <c r="G1452"/>
  <c r="F1452"/>
  <c r="C1452"/>
  <c r="B1452"/>
  <c r="AB1451"/>
  <c r="X1451"/>
  <c r="V1451"/>
  <c r="T1451"/>
  <c r="S1451"/>
  <c r="R1451"/>
  <c r="J1451"/>
  <c r="I1451"/>
  <c r="H1451"/>
  <c r="G1451"/>
  <c r="F1451"/>
  <c r="C1451"/>
  <c r="B1451"/>
  <c r="AB1450"/>
  <c r="X1450"/>
  <c r="V1450"/>
  <c r="T1450"/>
  <c r="S1450"/>
  <c r="R1450"/>
  <c r="J1450"/>
  <c r="I1450"/>
  <c r="H1450"/>
  <c r="G1450"/>
  <c r="F1450"/>
  <c r="C1450"/>
  <c r="B1450"/>
  <c r="AB1449"/>
  <c r="X1449"/>
  <c r="V1449"/>
  <c r="T1449"/>
  <c r="S1449"/>
  <c r="R1449"/>
  <c r="J1449"/>
  <c r="I1449"/>
  <c r="H1449"/>
  <c r="G1449"/>
  <c r="F1449"/>
  <c r="C1449"/>
  <c r="B1449"/>
  <c r="AB1448"/>
  <c r="X1448"/>
  <c r="V1448"/>
  <c r="T1448"/>
  <c r="S1448"/>
  <c r="R1448"/>
  <c r="J1448"/>
  <c r="I1448"/>
  <c r="H1448"/>
  <c r="G1448"/>
  <c r="F1448"/>
  <c r="C1448"/>
  <c r="B1448"/>
  <c r="AB1447"/>
  <c r="X1447"/>
  <c r="V1447"/>
  <c r="T1447"/>
  <c r="S1447"/>
  <c r="R1447"/>
  <c r="J1447"/>
  <c r="I1447"/>
  <c r="H1447"/>
  <c r="G1447"/>
  <c r="F1447"/>
  <c r="C1447"/>
  <c r="B1447"/>
  <c r="AB1446"/>
  <c r="X1446"/>
  <c r="V1446"/>
  <c r="T1446"/>
  <c r="S1446"/>
  <c r="R1446"/>
  <c r="J1446"/>
  <c r="I1446"/>
  <c r="H1446"/>
  <c r="G1446"/>
  <c r="F1446"/>
  <c r="C1446"/>
  <c r="B1446"/>
  <c r="AB1445"/>
  <c r="X1445"/>
  <c r="V1445"/>
  <c r="T1445"/>
  <c r="S1445"/>
  <c r="R1445"/>
  <c r="J1445"/>
  <c r="I1445"/>
  <c r="H1445"/>
  <c r="G1445"/>
  <c r="F1445"/>
  <c r="C1445"/>
  <c r="B1445"/>
  <c r="AB1444"/>
  <c r="X1444"/>
  <c r="V1444"/>
  <c r="T1444"/>
  <c r="S1444"/>
  <c r="R1444"/>
  <c r="J1444"/>
  <c r="I1444"/>
  <c r="H1444"/>
  <c r="G1444"/>
  <c r="F1444"/>
  <c r="C1444"/>
  <c r="B1444"/>
  <c r="AB1443"/>
  <c r="X1443"/>
  <c r="V1443"/>
  <c r="T1443"/>
  <c r="S1443"/>
  <c r="R1443"/>
  <c r="J1443"/>
  <c r="I1443"/>
  <c r="H1443"/>
  <c r="G1443"/>
  <c r="F1443"/>
  <c r="C1443"/>
  <c r="B1443"/>
  <c r="AB1442"/>
  <c r="X1442"/>
  <c r="V1442"/>
  <c r="T1442"/>
  <c r="S1442"/>
  <c r="R1442"/>
  <c r="J1442"/>
  <c r="I1442"/>
  <c r="H1442"/>
  <c r="G1442"/>
  <c r="F1442"/>
  <c r="C1442"/>
  <c r="B1442"/>
  <c r="AB1441"/>
  <c r="X1441"/>
  <c r="V1441"/>
  <c r="T1441"/>
  <c r="S1441"/>
  <c r="R1441"/>
  <c r="J1441"/>
  <c r="I1441"/>
  <c r="H1441"/>
  <c r="G1441"/>
  <c r="F1441"/>
  <c r="C1441"/>
  <c r="B1441"/>
  <c r="AB1440"/>
  <c r="X1440"/>
  <c r="V1440"/>
  <c r="T1440"/>
  <c r="S1440"/>
  <c r="R1440"/>
  <c r="J1440"/>
  <c r="I1440"/>
  <c r="H1440"/>
  <c r="G1440"/>
  <c r="F1440"/>
  <c r="C1440"/>
  <c r="B1440"/>
  <c r="AB1439"/>
  <c r="X1439"/>
  <c r="V1439"/>
  <c r="T1439"/>
  <c r="S1439"/>
  <c r="R1439"/>
  <c r="J1439"/>
  <c r="I1439"/>
  <c r="H1439"/>
  <c r="G1439"/>
  <c r="F1439"/>
  <c r="C1439"/>
  <c r="B1439"/>
  <c r="AB1438"/>
  <c r="X1438"/>
  <c r="V1438"/>
  <c r="T1438"/>
  <c r="S1438"/>
  <c r="R1438"/>
  <c r="J1438"/>
  <c r="I1438"/>
  <c r="H1438"/>
  <c r="G1438"/>
  <c r="F1438"/>
  <c r="C1438"/>
  <c r="B1438"/>
  <c r="AB1437"/>
  <c r="X1437"/>
  <c r="V1437"/>
  <c r="T1437"/>
  <c r="S1437"/>
  <c r="R1437"/>
  <c r="J1437"/>
  <c r="I1437"/>
  <c r="H1437"/>
  <c r="G1437"/>
  <c r="F1437"/>
  <c r="C1437"/>
  <c r="B1437"/>
  <c r="AB1436"/>
  <c r="X1436"/>
  <c r="V1436"/>
  <c r="T1436"/>
  <c r="S1436"/>
  <c r="R1436"/>
  <c r="J1436"/>
  <c r="I1436"/>
  <c r="H1436"/>
  <c r="G1436"/>
  <c r="F1436"/>
  <c r="C1436"/>
  <c r="B1436"/>
  <c r="AB1435"/>
  <c r="X1435"/>
  <c r="V1435"/>
  <c r="T1435"/>
  <c r="S1435"/>
  <c r="R1435"/>
  <c r="J1435"/>
  <c r="I1435"/>
  <c r="H1435"/>
  <c r="G1435"/>
  <c r="F1435"/>
  <c r="C1435"/>
  <c r="B1435"/>
  <c r="AB1434"/>
  <c r="X1434"/>
  <c r="V1434"/>
  <c r="T1434"/>
  <c r="S1434"/>
  <c r="R1434"/>
  <c r="J1434"/>
  <c r="I1434"/>
  <c r="H1434"/>
  <c r="G1434"/>
  <c r="F1434"/>
  <c r="C1434"/>
  <c r="B1434"/>
  <c r="AB1433"/>
  <c r="X1433"/>
  <c r="V1433"/>
  <c r="T1433"/>
  <c r="S1433"/>
  <c r="R1433"/>
  <c r="J1433"/>
  <c r="I1433"/>
  <c r="H1433"/>
  <c r="G1433"/>
  <c r="F1433"/>
  <c r="C1433"/>
  <c r="B1433"/>
  <c r="AB1432"/>
  <c r="X1432"/>
  <c r="V1432"/>
  <c r="T1432"/>
  <c r="S1432"/>
  <c r="R1432"/>
  <c r="J1432"/>
  <c r="I1432"/>
  <c r="H1432"/>
  <c r="G1432"/>
  <c r="F1432"/>
  <c r="C1432"/>
  <c r="B1432"/>
  <c r="AB1431"/>
  <c r="X1431"/>
  <c r="V1431"/>
  <c r="T1431"/>
  <c r="S1431"/>
  <c r="R1431"/>
  <c r="J1431"/>
  <c r="I1431"/>
  <c r="H1431"/>
  <c r="G1431"/>
  <c r="F1431"/>
  <c r="C1431"/>
  <c r="B1431"/>
  <c r="AB1430"/>
  <c r="X1430"/>
  <c r="V1430"/>
  <c r="T1430"/>
  <c r="S1430"/>
  <c r="R1430"/>
  <c r="J1430"/>
  <c r="I1430"/>
  <c r="H1430"/>
  <c r="G1430"/>
  <c r="F1430"/>
  <c r="C1430"/>
  <c r="B1430"/>
  <c r="AB1429"/>
  <c r="X1429"/>
  <c r="V1429"/>
  <c r="T1429"/>
  <c r="S1429"/>
  <c r="R1429"/>
  <c r="J1429"/>
  <c r="I1429"/>
  <c r="H1429"/>
  <c r="G1429"/>
  <c r="F1429"/>
  <c r="C1429"/>
  <c r="B1429"/>
  <c r="AB1428"/>
  <c r="X1428"/>
  <c r="V1428"/>
  <c r="T1428"/>
  <c r="S1428"/>
  <c r="R1428"/>
  <c r="J1428"/>
  <c r="I1428"/>
  <c r="H1428"/>
  <c r="G1428"/>
  <c r="F1428"/>
  <c r="C1428"/>
  <c r="B1428"/>
  <c r="AB1427"/>
  <c r="X1427"/>
  <c r="V1427"/>
  <c r="T1427"/>
  <c r="S1427"/>
  <c r="R1427"/>
  <c r="J1427"/>
  <c r="I1427"/>
  <c r="H1427"/>
  <c r="G1427"/>
  <c r="F1427"/>
  <c r="C1427"/>
  <c r="B1427"/>
  <c r="AB1426"/>
  <c r="X1426"/>
  <c r="V1426"/>
  <c r="T1426"/>
  <c r="S1426"/>
  <c r="R1426"/>
  <c r="J1426"/>
  <c r="I1426"/>
  <c r="H1426"/>
  <c r="G1426"/>
  <c r="F1426"/>
  <c r="C1426"/>
  <c r="B1426"/>
  <c r="AB1425"/>
  <c r="X1425"/>
  <c r="V1425"/>
  <c r="T1425"/>
  <c r="S1425"/>
  <c r="R1425"/>
  <c r="J1425"/>
  <c r="I1425"/>
  <c r="H1425"/>
  <c r="G1425"/>
  <c r="F1425"/>
  <c r="C1425"/>
  <c r="B1425"/>
  <c r="AB1424"/>
  <c r="X1424"/>
  <c r="V1424"/>
  <c r="T1424"/>
  <c r="S1424"/>
  <c r="R1424"/>
  <c r="J1424"/>
  <c r="I1424"/>
  <c r="H1424"/>
  <c r="G1424"/>
  <c r="F1424"/>
  <c r="C1424"/>
  <c r="B1424"/>
  <c r="AB1423"/>
  <c r="X1423"/>
  <c r="V1423"/>
  <c r="T1423"/>
  <c r="S1423"/>
  <c r="R1423"/>
  <c r="J1423"/>
  <c r="I1423"/>
  <c r="H1423"/>
  <c r="G1423"/>
  <c r="F1423"/>
  <c r="C1423"/>
  <c r="B1423"/>
  <c r="AB1422"/>
  <c r="X1422"/>
  <c r="V1422"/>
  <c r="T1422"/>
  <c r="S1422"/>
  <c r="R1422"/>
  <c r="J1422"/>
  <c r="I1422"/>
  <c r="H1422"/>
  <c r="G1422"/>
  <c r="F1422"/>
  <c r="C1422"/>
  <c r="B1422"/>
  <c r="AB1421"/>
  <c r="X1421"/>
  <c r="V1421"/>
  <c r="T1421"/>
  <c r="S1421"/>
  <c r="R1421"/>
  <c r="J1421"/>
  <c r="I1421"/>
  <c r="H1421"/>
  <c r="G1421"/>
  <c r="F1421"/>
  <c r="C1421"/>
  <c r="B1421"/>
  <c r="AB1420"/>
  <c r="X1420"/>
  <c r="V1420"/>
  <c r="T1420"/>
  <c r="S1420"/>
  <c r="R1420"/>
  <c r="J1420"/>
  <c r="I1420"/>
  <c r="H1420"/>
  <c r="G1420"/>
  <c r="F1420"/>
  <c r="C1420"/>
  <c r="B1420"/>
  <c r="AB1419"/>
  <c r="X1419"/>
  <c r="V1419"/>
  <c r="T1419"/>
  <c r="S1419"/>
  <c r="R1419"/>
  <c r="J1419"/>
  <c r="I1419"/>
  <c r="H1419"/>
  <c r="G1419"/>
  <c r="F1419"/>
  <c r="C1419"/>
  <c r="B1419"/>
  <c r="AB1418"/>
  <c r="X1418"/>
  <c r="V1418"/>
  <c r="T1418"/>
  <c r="S1418"/>
  <c r="R1418"/>
  <c r="J1418"/>
  <c r="I1418"/>
  <c r="H1418"/>
  <c r="G1418"/>
  <c r="F1418"/>
  <c r="C1418"/>
  <c r="B1418"/>
  <c r="AB1417"/>
  <c r="X1417"/>
  <c r="V1417"/>
  <c r="T1417"/>
  <c r="S1417"/>
  <c r="R1417"/>
  <c r="J1417"/>
  <c r="I1417"/>
  <c r="H1417"/>
  <c r="G1417"/>
  <c r="F1417"/>
  <c r="C1417"/>
  <c r="B1417"/>
  <c r="AB1416"/>
  <c r="X1416"/>
  <c r="V1416"/>
  <c r="T1416"/>
  <c r="S1416"/>
  <c r="R1416"/>
  <c r="J1416"/>
  <c r="I1416"/>
  <c r="H1416"/>
  <c r="G1416"/>
  <c r="F1416"/>
  <c r="C1416"/>
  <c r="B1416"/>
  <c r="AB1415"/>
  <c r="X1415"/>
  <c r="V1415"/>
  <c r="T1415"/>
  <c r="S1415"/>
  <c r="R1415"/>
  <c r="J1415"/>
  <c r="I1415"/>
  <c r="H1415"/>
  <c r="G1415"/>
  <c r="F1415"/>
  <c r="C1415"/>
  <c r="B1415"/>
  <c r="AB1414"/>
  <c r="X1414"/>
  <c r="V1414"/>
  <c r="T1414"/>
  <c r="S1414"/>
  <c r="R1414"/>
  <c r="J1414"/>
  <c r="I1414"/>
  <c r="H1414"/>
  <c r="G1414"/>
  <c r="F1414"/>
  <c r="C1414"/>
  <c r="B1414"/>
  <c r="AB1413"/>
  <c r="X1413"/>
  <c r="V1413"/>
  <c r="T1413"/>
  <c r="S1413"/>
  <c r="R1413"/>
  <c r="J1413"/>
  <c r="I1413"/>
  <c r="H1413"/>
  <c r="G1413"/>
  <c r="F1413"/>
  <c r="C1413"/>
  <c r="B1413"/>
  <c r="AB1412"/>
  <c r="X1412"/>
  <c r="V1412"/>
  <c r="T1412"/>
  <c r="S1412"/>
  <c r="R1412"/>
  <c r="J1412"/>
  <c r="I1412"/>
  <c r="H1412"/>
  <c r="G1412"/>
  <c r="F1412"/>
  <c r="C1412"/>
  <c r="B1412"/>
  <c r="AB1411"/>
  <c r="X1411"/>
  <c r="V1411"/>
  <c r="T1411"/>
  <c r="S1411"/>
  <c r="R1411"/>
  <c r="J1411"/>
  <c r="I1411"/>
  <c r="H1411"/>
  <c r="G1411"/>
  <c r="F1411"/>
  <c r="C1411"/>
  <c r="B1411"/>
  <c r="AB1410"/>
  <c r="X1410"/>
  <c r="V1410"/>
  <c r="T1410"/>
  <c r="S1410"/>
  <c r="R1410"/>
  <c r="J1410"/>
  <c r="I1410"/>
  <c r="H1410"/>
  <c r="G1410"/>
  <c r="F1410"/>
  <c r="C1410"/>
  <c r="B1410"/>
  <c r="AB1409"/>
  <c r="X1409"/>
  <c r="V1409"/>
  <c r="T1409"/>
  <c r="S1409"/>
  <c r="R1409"/>
  <c r="J1409"/>
  <c r="I1409"/>
  <c r="H1409"/>
  <c r="G1409"/>
  <c r="F1409"/>
  <c r="C1409"/>
  <c r="B1409"/>
  <c r="AB1408"/>
  <c r="X1408"/>
  <c r="V1408"/>
  <c r="T1408"/>
  <c r="S1408"/>
  <c r="R1408"/>
  <c r="J1408"/>
  <c r="I1408"/>
  <c r="H1408"/>
  <c r="G1408"/>
  <c r="F1408"/>
  <c r="C1408"/>
  <c r="B1408"/>
  <c r="AB1407"/>
  <c r="X1407"/>
  <c r="V1407"/>
  <c r="T1407"/>
  <c r="S1407"/>
  <c r="R1407"/>
  <c r="J1407"/>
  <c r="I1407"/>
  <c r="H1407"/>
  <c r="G1407"/>
  <c r="F1407"/>
  <c r="C1407"/>
  <c r="B1407"/>
  <c r="AB1406"/>
  <c r="X1406"/>
  <c r="V1406"/>
  <c r="T1406"/>
  <c r="S1406"/>
  <c r="R1406"/>
  <c r="J1406"/>
  <c r="I1406"/>
  <c r="H1406"/>
  <c r="G1406"/>
  <c r="F1406"/>
  <c r="C1406"/>
  <c r="B1406"/>
  <c r="AB1405"/>
  <c r="X1405"/>
  <c r="V1405"/>
  <c r="T1405"/>
  <c r="S1405"/>
  <c r="R1405"/>
  <c r="J1405"/>
  <c r="I1405"/>
  <c r="H1405"/>
  <c r="G1405"/>
  <c r="F1405"/>
  <c r="C1405"/>
  <c r="B1405"/>
  <c r="AB1404"/>
  <c r="X1404"/>
  <c r="V1404"/>
  <c r="T1404"/>
  <c r="S1404"/>
  <c r="R1404"/>
  <c r="J1404"/>
  <c r="I1404"/>
  <c r="H1404"/>
  <c r="G1404"/>
  <c r="F1404"/>
  <c r="C1404"/>
  <c r="B1404"/>
  <c r="AB1403"/>
  <c r="X1403"/>
  <c r="V1403"/>
  <c r="T1403"/>
  <c r="S1403"/>
  <c r="R1403"/>
  <c r="J1403"/>
  <c r="I1403"/>
  <c r="H1403"/>
  <c r="G1403"/>
  <c r="F1403"/>
  <c r="C1403"/>
  <c r="B1403"/>
  <c r="AB1402"/>
  <c r="X1402"/>
  <c r="V1402"/>
  <c r="T1402"/>
  <c r="S1402"/>
  <c r="R1402"/>
  <c r="J1402"/>
  <c r="I1402"/>
  <c r="H1402"/>
  <c r="G1402"/>
  <c r="F1402"/>
  <c r="C1402"/>
  <c r="B1402"/>
  <c r="AB1401"/>
  <c r="X1401"/>
  <c r="V1401"/>
  <c r="T1401"/>
  <c r="S1401"/>
  <c r="R1401"/>
  <c r="J1401"/>
  <c r="I1401"/>
  <c r="H1401"/>
  <c r="G1401"/>
  <c r="F1401"/>
  <c r="C1401"/>
  <c r="B1401"/>
  <c r="AB1400"/>
  <c r="X1400"/>
  <c r="V1400"/>
  <c r="T1400"/>
  <c r="S1400"/>
  <c r="R1400"/>
  <c r="J1400"/>
  <c r="I1400"/>
  <c r="H1400"/>
  <c r="G1400"/>
  <c r="F1400"/>
  <c r="C1400"/>
  <c r="B1400"/>
  <c r="AB1399"/>
  <c r="X1399"/>
  <c r="V1399"/>
  <c r="T1399"/>
  <c r="S1399"/>
  <c r="R1399"/>
  <c r="J1399"/>
  <c r="I1399"/>
  <c r="H1399"/>
  <c r="G1399"/>
  <c r="F1399"/>
  <c r="C1399"/>
  <c r="B1399"/>
  <c r="AB1398"/>
  <c r="X1398"/>
  <c r="V1398"/>
  <c r="T1398"/>
  <c r="S1398"/>
  <c r="R1398"/>
  <c r="J1398"/>
  <c r="I1398"/>
  <c r="H1398"/>
  <c r="G1398"/>
  <c r="F1398"/>
  <c r="C1398"/>
  <c r="B1398"/>
  <c r="AB1397"/>
  <c r="X1397"/>
  <c r="V1397"/>
  <c r="T1397"/>
  <c r="S1397"/>
  <c r="R1397"/>
  <c r="J1397"/>
  <c r="I1397"/>
  <c r="H1397"/>
  <c r="G1397"/>
  <c r="F1397"/>
  <c r="C1397"/>
  <c r="B1397"/>
  <c r="AB1396"/>
  <c r="X1396"/>
  <c r="V1396"/>
  <c r="T1396"/>
  <c r="S1396"/>
  <c r="R1396"/>
  <c r="J1396"/>
  <c r="I1396"/>
  <c r="H1396"/>
  <c r="G1396"/>
  <c r="F1396"/>
  <c r="C1396"/>
  <c r="B1396"/>
  <c r="AB1395"/>
  <c r="X1395"/>
  <c r="V1395"/>
  <c r="T1395"/>
  <c r="S1395"/>
  <c r="R1395"/>
  <c r="J1395"/>
  <c r="I1395"/>
  <c r="H1395"/>
  <c r="G1395"/>
  <c r="F1395"/>
  <c r="C1395"/>
  <c r="B1395"/>
  <c r="AB1394"/>
  <c r="X1394"/>
  <c r="V1394"/>
  <c r="T1394"/>
  <c r="S1394"/>
  <c r="R1394"/>
  <c r="J1394"/>
  <c r="I1394"/>
  <c r="H1394"/>
  <c r="G1394"/>
  <c r="F1394"/>
  <c r="C1394"/>
  <c r="B1394"/>
  <c r="AB1393"/>
  <c r="X1393"/>
  <c r="V1393"/>
  <c r="T1393"/>
  <c r="S1393"/>
  <c r="R1393"/>
  <c r="J1393"/>
  <c r="I1393"/>
  <c r="H1393"/>
  <c r="G1393"/>
  <c r="F1393"/>
  <c r="C1393"/>
  <c r="B1393"/>
  <c r="AB1392"/>
  <c r="X1392"/>
  <c r="V1392"/>
  <c r="T1392"/>
  <c r="S1392"/>
  <c r="R1392"/>
  <c r="J1392"/>
  <c r="I1392"/>
  <c r="H1392"/>
  <c r="G1392"/>
  <c r="F1392"/>
  <c r="C1392"/>
  <c r="B1392"/>
  <c r="AB1391"/>
  <c r="X1391"/>
  <c r="V1391"/>
  <c r="T1391"/>
  <c r="S1391"/>
  <c r="R1391"/>
  <c r="J1391"/>
  <c r="I1391"/>
  <c r="H1391"/>
  <c r="G1391"/>
  <c r="F1391"/>
  <c r="C1391"/>
  <c r="B1391"/>
  <c r="AB1390"/>
  <c r="X1390"/>
  <c r="V1390"/>
  <c r="T1390"/>
  <c r="S1390"/>
  <c r="R1390"/>
  <c r="J1390"/>
  <c r="I1390"/>
  <c r="H1390"/>
  <c r="G1390"/>
  <c r="F1390"/>
  <c r="C1390"/>
  <c r="B1390"/>
  <c r="AB1389"/>
  <c r="X1389"/>
  <c r="V1389"/>
  <c r="T1389"/>
  <c r="S1389"/>
  <c r="R1389"/>
  <c r="J1389"/>
  <c r="I1389"/>
  <c r="H1389"/>
  <c r="G1389"/>
  <c r="F1389"/>
  <c r="C1389"/>
  <c r="B1389"/>
  <c r="AB1388"/>
  <c r="X1388"/>
  <c r="V1388"/>
  <c r="T1388"/>
  <c r="S1388"/>
  <c r="R1388"/>
  <c r="J1388"/>
  <c r="I1388"/>
  <c r="H1388"/>
  <c r="G1388"/>
  <c r="F1388"/>
  <c r="C1388"/>
  <c r="B1388"/>
  <c r="AB1387"/>
  <c r="X1387"/>
  <c r="V1387"/>
  <c r="T1387"/>
  <c r="S1387"/>
  <c r="R1387"/>
  <c r="J1387"/>
  <c r="I1387"/>
  <c r="H1387"/>
  <c r="G1387"/>
  <c r="F1387"/>
  <c r="C1387"/>
  <c r="B1387"/>
  <c r="AB1386"/>
  <c r="X1386"/>
  <c r="V1386"/>
  <c r="T1386"/>
  <c r="S1386"/>
  <c r="R1386"/>
  <c r="J1386"/>
  <c r="I1386"/>
  <c r="H1386"/>
  <c r="G1386"/>
  <c r="F1386"/>
  <c r="C1386"/>
  <c r="B1386"/>
  <c r="AB1385"/>
  <c r="X1385"/>
  <c r="V1385"/>
  <c r="T1385"/>
  <c r="S1385"/>
  <c r="R1385"/>
  <c r="J1385"/>
  <c r="I1385"/>
  <c r="H1385"/>
  <c r="G1385"/>
  <c r="F1385"/>
  <c r="C1385"/>
  <c r="B1385"/>
  <c r="AB1384"/>
  <c r="X1384"/>
  <c r="V1384"/>
  <c r="T1384"/>
  <c r="S1384"/>
  <c r="R1384"/>
  <c r="J1384"/>
  <c r="I1384"/>
  <c r="H1384"/>
  <c r="G1384"/>
  <c r="F1384"/>
  <c r="C1384"/>
  <c r="B1384"/>
  <c r="AB1383"/>
  <c r="X1383"/>
  <c r="V1383"/>
  <c r="T1383"/>
  <c r="S1383"/>
  <c r="R1383"/>
  <c r="J1383"/>
  <c r="I1383"/>
  <c r="H1383"/>
  <c r="G1383"/>
  <c r="F1383"/>
  <c r="C1383"/>
  <c r="B1383"/>
  <c r="AB1382"/>
  <c r="X1382"/>
  <c r="V1382"/>
  <c r="T1382"/>
  <c r="S1382"/>
  <c r="R1382"/>
  <c r="J1382"/>
  <c r="I1382"/>
  <c r="H1382"/>
  <c r="G1382"/>
  <c r="F1382"/>
  <c r="C1382"/>
  <c r="B1382"/>
  <c r="AB1381"/>
  <c r="X1381"/>
  <c r="V1381"/>
  <c r="T1381"/>
  <c r="S1381"/>
  <c r="R1381"/>
  <c r="J1381"/>
  <c r="I1381"/>
  <c r="H1381"/>
  <c r="G1381"/>
  <c r="F1381"/>
  <c r="C1381"/>
  <c r="B1381"/>
  <c r="AB1380"/>
  <c r="X1380"/>
  <c r="V1380"/>
  <c r="T1380"/>
  <c r="S1380"/>
  <c r="R1380"/>
  <c r="J1380"/>
  <c r="I1380"/>
  <c r="H1380"/>
  <c r="G1380"/>
  <c r="F1380"/>
  <c r="C1380"/>
  <c r="B1380"/>
  <c r="AB1379"/>
  <c r="X1379"/>
  <c r="V1379"/>
  <c r="T1379"/>
  <c r="S1379"/>
  <c r="R1379"/>
  <c r="J1379"/>
  <c r="I1379"/>
  <c r="H1379"/>
  <c r="G1379"/>
  <c r="F1379"/>
  <c r="C1379"/>
  <c r="B1379"/>
  <c r="AB1378"/>
  <c r="X1378"/>
  <c r="V1378"/>
  <c r="T1378"/>
  <c r="S1378"/>
  <c r="R1378"/>
  <c r="J1378"/>
  <c r="I1378"/>
  <c r="H1378"/>
  <c r="G1378"/>
  <c r="F1378"/>
  <c r="C1378"/>
  <c r="B1378"/>
  <c r="AB1377"/>
  <c r="X1377"/>
  <c r="V1377"/>
  <c r="T1377"/>
  <c r="S1377"/>
  <c r="R1377"/>
  <c r="J1377"/>
  <c r="I1377"/>
  <c r="H1377"/>
  <c r="G1377"/>
  <c r="F1377"/>
  <c r="C1377"/>
  <c r="B1377"/>
  <c r="AB1376"/>
  <c r="X1376"/>
  <c r="V1376"/>
  <c r="T1376"/>
  <c r="S1376"/>
  <c r="R1376"/>
  <c r="J1376"/>
  <c r="I1376"/>
  <c r="H1376"/>
  <c r="G1376"/>
  <c r="F1376"/>
  <c r="C1376"/>
  <c r="B1376"/>
  <c r="AB1375"/>
  <c r="X1375"/>
  <c r="V1375"/>
  <c r="T1375"/>
  <c r="S1375"/>
  <c r="R1375"/>
  <c r="J1375"/>
  <c r="I1375"/>
  <c r="H1375"/>
  <c r="G1375"/>
  <c r="F1375"/>
  <c r="C1375"/>
  <c r="B1375"/>
  <c r="AB1374"/>
  <c r="X1374"/>
  <c r="V1374"/>
  <c r="T1374"/>
  <c r="S1374"/>
  <c r="R1374"/>
  <c r="J1374"/>
  <c r="I1374"/>
  <c r="H1374"/>
  <c r="G1374"/>
  <c r="F1374"/>
  <c r="C1374"/>
  <c r="B1374"/>
  <c r="AB1373"/>
  <c r="X1373"/>
  <c r="V1373"/>
  <c r="T1373"/>
  <c r="S1373"/>
  <c r="R1373"/>
  <c r="J1373"/>
  <c r="I1373"/>
  <c r="H1373"/>
  <c r="G1373"/>
  <c r="F1373"/>
  <c r="C1373"/>
  <c r="B1373"/>
  <c r="AB1372"/>
  <c r="X1372"/>
  <c r="V1372"/>
  <c r="T1372"/>
  <c r="S1372"/>
  <c r="R1372"/>
  <c r="J1372"/>
  <c r="I1372"/>
  <c r="H1372"/>
  <c r="G1372"/>
  <c r="F1372"/>
  <c r="C1372"/>
  <c r="B1372"/>
  <c r="AB1371"/>
  <c r="X1371"/>
  <c r="V1371"/>
  <c r="T1371"/>
  <c r="S1371"/>
  <c r="R1371"/>
  <c r="J1371"/>
  <c r="I1371"/>
  <c r="H1371"/>
  <c r="G1371"/>
  <c r="F1371"/>
  <c r="C1371"/>
  <c r="B1371"/>
  <c r="AB1370"/>
  <c r="X1370"/>
  <c r="V1370"/>
  <c r="T1370"/>
  <c r="S1370"/>
  <c r="R1370"/>
  <c r="J1370"/>
  <c r="I1370"/>
  <c r="H1370"/>
  <c r="G1370"/>
  <c r="F1370"/>
  <c r="C1370"/>
  <c r="B1370"/>
  <c r="AB1369"/>
  <c r="X1369"/>
  <c r="V1369"/>
  <c r="T1369"/>
  <c r="S1369"/>
  <c r="R1369"/>
  <c r="J1369"/>
  <c r="I1369"/>
  <c r="H1369"/>
  <c r="G1369"/>
  <c r="F1369"/>
  <c r="C1369"/>
  <c r="B1369"/>
  <c r="AB1368"/>
  <c r="X1368"/>
  <c r="V1368"/>
  <c r="T1368"/>
  <c r="S1368"/>
  <c r="R1368"/>
  <c r="J1368"/>
  <c r="I1368"/>
  <c r="H1368"/>
  <c r="G1368"/>
  <c r="F1368"/>
  <c r="C1368"/>
  <c r="B1368"/>
  <c r="AB1367"/>
  <c r="X1367"/>
  <c r="V1367"/>
  <c r="T1367"/>
  <c r="S1367"/>
  <c r="R1367"/>
  <c r="J1367"/>
  <c r="I1367"/>
  <c r="H1367"/>
  <c r="G1367"/>
  <c r="F1367"/>
  <c r="C1367"/>
  <c r="B1367"/>
  <c r="AB1366"/>
  <c r="X1366"/>
  <c r="V1366"/>
  <c r="T1366"/>
  <c r="S1366"/>
  <c r="R1366"/>
  <c r="J1366"/>
  <c r="I1366"/>
  <c r="H1366"/>
  <c r="G1366"/>
  <c r="F1366"/>
  <c r="C1366"/>
  <c r="B1366"/>
  <c r="AB1365"/>
  <c r="X1365"/>
  <c r="V1365"/>
  <c r="T1365"/>
  <c r="S1365"/>
  <c r="R1365"/>
  <c r="J1365"/>
  <c r="I1365"/>
  <c r="H1365"/>
  <c r="G1365"/>
  <c r="F1365"/>
  <c r="C1365"/>
  <c r="B1365"/>
  <c r="AB1364"/>
  <c r="X1364"/>
  <c r="V1364"/>
  <c r="T1364"/>
  <c r="S1364"/>
  <c r="R1364"/>
  <c r="J1364"/>
  <c r="I1364"/>
  <c r="H1364"/>
  <c r="G1364"/>
  <c r="F1364"/>
  <c r="C1364"/>
  <c r="B1364"/>
  <c r="AB1363"/>
  <c r="X1363"/>
  <c r="V1363"/>
  <c r="T1363"/>
  <c r="S1363"/>
  <c r="R1363"/>
  <c r="J1363"/>
  <c r="I1363"/>
  <c r="H1363"/>
  <c r="G1363"/>
  <c r="F1363"/>
  <c r="C1363"/>
  <c r="B1363"/>
  <c r="AB1362"/>
  <c r="X1362"/>
  <c r="V1362"/>
  <c r="T1362"/>
  <c r="S1362"/>
  <c r="R1362"/>
  <c r="J1362"/>
  <c r="I1362"/>
  <c r="H1362"/>
  <c r="G1362"/>
  <c r="F1362"/>
  <c r="C1362"/>
  <c r="B1362"/>
  <c r="AB1361"/>
  <c r="X1361"/>
  <c r="V1361"/>
  <c r="T1361"/>
  <c r="S1361"/>
  <c r="R1361"/>
  <c r="J1361"/>
  <c r="I1361"/>
  <c r="H1361"/>
  <c r="G1361"/>
  <c r="F1361"/>
  <c r="C1361"/>
  <c r="B1361"/>
  <c r="AB1360"/>
  <c r="X1360"/>
  <c r="V1360"/>
  <c r="T1360"/>
  <c r="S1360"/>
  <c r="R1360"/>
  <c r="J1360"/>
  <c r="I1360"/>
  <c r="H1360"/>
  <c r="G1360"/>
  <c r="F1360"/>
  <c r="C1360"/>
  <c r="B1360"/>
  <c r="AB1359"/>
  <c r="X1359"/>
  <c r="V1359"/>
  <c r="T1359"/>
  <c r="S1359"/>
  <c r="R1359"/>
  <c r="J1359"/>
  <c r="I1359"/>
  <c r="H1359"/>
  <c r="G1359"/>
  <c r="F1359"/>
  <c r="C1359"/>
  <c r="B1359"/>
  <c r="AB1358"/>
  <c r="X1358"/>
  <c r="V1358"/>
  <c r="T1358"/>
  <c r="S1358"/>
  <c r="R1358"/>
  <c r="J1358"/>
  <c r="I1358"/>
  <c r="H1358"/>
  <c r="G1358"/>
  <c r="F1358"/>
  <c r="C1358"/>
  <c r="B1358"/>
  <c r="AB1357"/>
  <c r="X1357"/>
  <c r="V1357"/>
  <c r="T1357"/>
  <c r="S1357"/>
  <c r="R1357"/>
  <c r="J1357"/>
  <c r="I1357"/>
  <c r="H1357"/>
  <c r="G1357"/>
  <c r="F1357"/>
  <c r="C1357"/>
  <c r="B1357"/>
  <c r="AB1356"/>
  <c r="X1356"/>
  <c r="V1356"/>
  <c r="T1356"/>
  <c r="S1356"/>
  <c r="R1356"/>
  <c r="J1356"/>
  <c r="I1356"/>
  <c r="H1356"/>
  <c r="G1356"/>
  <c r="F1356"/>
  <c r="C1356"/>
  <c r="B1356"/>
  <c r="AB1355"/>
  <c r="X1355"/>
  <c r="V1355"/>
  <c r="T1355"/>
  <c r="S1355"/>
  <c r="R1355"/>
  <c r="J1355"/>
  <c r="I1355"/>
  <c r="H1355"/>
  <c r="G1355"/>
  <c r="F1355"/>
  <c r="C1355"/>
  <c r="B1355"/>
  <c r="AB1354"/>
  <c r="X1354"/>
  <c r="V1354"/>
  <c r="T1354"/>
  <c r="S1354"/>
  <c r="R1354"/>
  <c r="J1354"/>
  <c r="I1354"/>
  <c r="H1354"/>
  <c r="G1354"/>
  <c r="F1354"/>
  <c r="C1354"/>
  <c r="B1354"/>
  <c r="AB1353"/>
  <c r="X1353"/>
  <c r="V1353"/>
  <c r="T1353"/>
  <c r="S1353"/>
  <c r="R1353"/>
  <c r="J1353"/>
  <c r="I1353"/>
  <c r="H1353"/>
  <c r="G1353"/>
  <c r="F1353"/>
  <c r="C1353"/>
  <c r="B1353"/>
  <c r="AB1352"/>
  <c r="X1352"/>
  <c r="V1352"/>
  <c r="T1352"/>
  <c r="S1352"/>
  <c r="R1352"/>
  <c r="J1352"/>
  <c r="I1352"/>
  <c r="H1352"/>
  <c r="G1352"/>
  <c r="F1352"/>
  <c r="C1352"/>
  <c r="B1352"/>
  <c r="AB1351"/>
  <c r="X1351"/>
  <c r="V1351"/>
  <c r="T1351"/>
  <c r="S1351"/>
  <c r="R1351"/>
  <c r="J1351"/>
  <c r="I1351"/>
  <c r="H1351"/>
  <c r="G1351"/>
  <c r="F1351"/>
  <c r="C1351"/>
  <c r="B1351"/>
  <c r="AB1350"/>
  <c r="X1350"/>
  <c r="V1350"/>
  <c r="T1350"/>
  <c r="S1350"/>
  <c r="R1350"/>
  <c r="J1350"/>
  <c r="I1350"/>
  <c r="H1350"/>
  <c r="G1350"/>
  <c r="F1350"/>
  <c r="C1350"/>
  <c r="B1350"/>
  <c r="AB1349"/>
  <c r="X1349"/>
  <c r="V1349"/>
  <c r="T1349"/>
  <c r="S1349"/>
  <c r="R1349"/>
  <c r="J1349"/>
  <c r="I1349"/>
  <c r="H1349"/>
  <c r="G1349"/>
  <c r="F1349"/>
  <c r="C1349"/>
  <c r="B1349"/>
  <c r="AB1348"/>
  <c r="X1348"/>
  <c r="V1348"/>
  <c r="T1348"/>
  <c r="S1348"/>
  <c r="R1348"/>
  <c r="J1348"/>
  <c r="I1348"/>
  <c r="H1348"/>
  <c r="G1348"/>
  <c r="F1348"/>
  <c r="C1348"/>
  <c r="B1348"/>
  <c r="AB1347"/>
  <c r="X1347"/>
  <c r="V1347"/>
  <c r="T1347"/>
  <c r="S1347"/>
  <c r="R1347"/>
  <c r="J1347"/>
  <c r="I1347"/>
  <c r="H1347"/>
  <c r="G1347"/>
  <c r="F1347"/>
  <c r="C1347"/>
  <c r="B1347"/>
  <c r="AB1346"/>
  <c r="X1346"/>
  <c r="V1346"/>
  <c r="T1346"/>
  <c r="S1346"/>
  <c r="R1346"/>
  <c r="J1346"/>
  <c r="I1346"/>
  <c r="H1346"/>
  <c r="G1346"/>
  <c r="F1346"/>
  <c r="C1346"/>
  <c r="B1346"/>
  <c r="AB1345"/>
  <c r="X1345"/>
  <c r="V1345"/>
  <c r="T1345"/>
  <c r="S1345"/>
  <c r="R1345"/>
  <c r="J1345"/>
  <c r="I1345"/>
  <c r="H1345"/>
  <c r="G1345"/>
  <c r="F1345"/>
  <c r="C1345"/>
  <c r="B1345"/>
  <c r="AB1344"/>
  <c r="X1344"/>
  <c r="V1344"/>
  <c r="T1344"/>
  <c r="S1344"/>
  <c r="R1344"/>
  <c r="J1344"/>
  <c r="I1344"/>
  <c r="H1344"/>
  <c r="G1344"/>
  <c r="F1344"/>
  <c r="C1344"/>
  <c r="B1344"/>
  <c r="AB1343"/>
  <c r="X1343"/>
  <c r="V1343"/>
  <c r="T1343"/>
  <c r="S1343"/>
  <c r="R1343"/>
  <c r="J1343"/>
  <c r="I1343"/>
  <c r="H1343"/>
  <c r="G1343"/>
  <c r="F1343"/>
  <c r="C1343"/>
  <c r="B1343"/>
  <c r="AB1342"/>
  <c r="X1342"/>
  <c r="V1342"/>
  <c r="T1342"/>
  <c r="S1342"/>
  <c r="R1342"/>
  <c r="J1342"/>
  <c r="I1342"/>
  <c r="H1342"/>
  <c r="G1342"/>
  <c r="F1342"/>
  <c r="C1342"/>
  <c r="B1342"/>
  <c r="AB1341"/>
  <c r="X1341"/>
  <c r="V1341"/>
  <c r="T1341"/>
  <c r="S1341"/>
  <c r="R1341"/>
  <c r="J1341"/>
  <c r="I1341"/>
  <c r="H1341"/>
  <c r="G1341"/>
  <c r="F1341"/>
  <c r="C1341"/>
  <c r="B1341"/>
  <c r="AB1340"/>
  <c r="X1340"/>
  <c r="V1340"/>
  <c r="T1340"/>
  <c r="S1340"/>
  <c r="R1340"/>
  <c r="J1340"/>
  <c r="I1340"/>
  <c r="H1340"/>
  <c r="G1340"/>
  <c r="F1340"/>
  <c r="C1340"/>
  <c r="B1340"/>
  <c r="AB1339"/>
  <c r="X1339"/>
  <c r="V1339"/>
  <c r="T1339"/>
  <c r="S1339"/>
  <c r="R1339"/>
  <c r="J1339"/>
  <c r="I1339"/>
  <c r="H1339"/>
  <c r="G1339"/>
  <c r="F1339"/>
  <c r="C1339"/>
  <c r="B1339"/>
  <c r="AB1338"/>
  <c r="X1338"/>
  <c r="V1338"/>
  <c r="T1338"/>
  <c r="S1338"/>
  <c r="R1338"/>
  <c r="J1338"/>
  <c r="I1338"/>
  <c r="H1338"/>
  <c r="G1338"/>
  <c r="F1338"/>
  <c r="C1338"/>
  <c r="B1338"/>
  <c r="AB1337"/>
  <c r="X1337"/>
  <c r="V1337"/>
  <c r="T1337"/>
  <c r="S1337"/>
  <c r="R1337"/>
  <c r="J1337"/>
  <c r="I1337"/>
  <c r="H1337"/>
  <c r="G1337"/>
  <c r="F1337"/>
  <c r="C1337"/>
  <c r="B1337"/>
  <c r="AB1336"/>
  <c r="X1336"/>
  <c r="V1336"/>
  <c r="T1336"/>
  <c r="S1336"/>
  <c r="R1336"/>
  <c r="J1336"/>
  <c r="I1336"/>
  <c r="H1336"/>
  <c r="G1336"/>
  <c r="F1336"/>
  <c r="C1336"/>
  <c r="B1336"/>
  <c r="AB1335"/>
  <c r="X1335"/>
  <c r="V1335"/>
  <c r="T1335"/>
  <c r="S1335"/>
  <c r="R1335"/>
  <c r="J1335"/>
  <c r="I1335"/>
  <c r="H1335"/>
  <c r="G1335"/>
  <c r="F1335"/>
  <c r="C1335"/>
  <c r="B1335"/>
  <c r="AB1334"/>
  <c r="X1334"/>
  <c r="V1334"/>
  <c r="T1334"/>
  <c r="S1334"/>
  <c r="R1334"/>
  <c r="J1334"/>
  <c r="I1334"/>
  <c r="H1334"/>
  <c r="G1334"/>
  <c r="F1334"/>
  <c r="C1334"/>
  <c r="B1334"/>
  <c r="AB1333"/>
  <c r="X1333"/>
  <c r="V1333"/>
  <c r="T1333"/>
  <c r="S1333"/>
  <c r="R1333"/>
  <c r="J1333"/>
  <c r="I1333"/>
  <c r="H1333"/>
  <c r="G1333"/>
  <c r="F1333"/>
  <c r="C1333"/>
  <c r="B1333"/>
  <c r="AB1332"/>
  <c r="X1332"/>
  <c r="V1332"/>
  <c r="T1332"/>
  <c r="S1332"/>
  <c r="R1332"/>
  <c r="J1332"/>
  <c r="I1332"/>
  <c r="H1332"/>
  <c r="G1332"/>
  <c r="F1332"/>
  <c r="C1332"/>
  <c r="B1332"/>
  <c r="AB1331"/>
  <c r="X1331"/>
  <c r="V1331"/>
  <c r="T1331"/>
  <c r="S1331"/>
  <c r="R1331"/>
  <c r="J1331"/>
  <c r="I1331"/>
  <c r="H1331"/>
  <c r="G1331"/>
  <c r="F1331"/>
  <c r="C1331"/>
  <c r="B1331"/>
  <c r="AB1330"/>
  <c r="X1330"/>
  <c r="V1330"/>
  <c r="T1330"/>
  <c r="S1330"/>
  <c r="R1330"/>
  <c r="J1330"/>
  <c r="I1330"/>
  <c r="H1330"/>
  <c r="G1330"/>
  <c r="F1330"/>
  <c r="C1330"/>
  <c r="B1330"/>
  <c r="AB1329"/>
  <c r="X1329"/>
  <c r="V1329"/>
  <c r="T1329"/>
  <c r="S1329"/>
  <c r="R1329"/>
  <c r="J1329"/>
  <c r="I1329"/>
  <c r="H1329"/>
  <c r="G1329"/>
  <c r="F1329"/>
  <c r="C1329"/>
  <c r="B1329"/>
  <c r="AB1328"/>
  <c r="X1328"/>
  <c r="V1328"/>
  <c r="T1328"/>
  <c r="S1328"/>
  <c r="R1328"/>
  <c r="J1328"/>
  <c r="I1328"/>
  <c r="H1328"/>
  <c r="G1328"/>
  <c r="F1328"/>
  <c r="C1328"/>
  <c r="B1328"/>
  <c r="AB1327"/>
  <c r="X1327"/>
  <c r="V1327"/>
  <c r="T1327"/>
  <c r="S1327"/>
  <c r="R1327"/>
  <c r="J1327"/>
  <c r="I1327"/>
  <c r="H1327"/>
  <c r="G1327"/>
  <c r="F1327"/>
  <c r="C1327"/>
  <c r="B1327"/>
  <c r="AB1326"/>
  <c r="X1326"/>
  <c r="V1326"/>
  <c r="T1326"/>
  <c r="S1326"/>
  <c r="R1326"/>
  <c r="J1326"/>
  <c r="I1326"/>
  <c r="H1326"/>
  <c r="G1326"/>
  <c r="F1326"/>
  <c r="C1326"/>
  <c r="B1326"/>
  <c r="AB1325"/>
  <c r="X1325"/>
  <c r="V1325"/>
  <c r="T1325"/>
  <c r="S1325"/>
  <c r="R1325"/>
  <c r="J1325"/>
  <c r="I1325"/>
  <c r="H1325"/>
  <c r="G1325"/>
  <c r="F1325"/>
  <c r="C1325"/>
  <c r="B1325"/>
  <c r="AB1324"/>
  <c r="X1324"/>
  <c r="V1324"/>
  <c r="T1324"/>
  <c r="S1324"/>
  <c r="R1324"/>
  <c r="J1324"/>
  <c r="I1324"/>
  <c r="H1324"/>
  <c r="G1324"/>
  <c r="F1324"/>
  <c r="C1324"/>
  <c r="B1324"/>
  <c r="AB1323"/>
  <c r="X1323"/>
  <c r="V1323"/>
  <c r="T1323"/>
  <c r="S1323"/>
  <c r="R1323"/>
  <c r="J1323"/>
  <c r="I1323"/>
  <c r="H1323"/>
  <c r="G1323"/>
  <c r="F1323"/>
  <c r="C1323"/>
  <c r="B1323"/>
  <c r="AB1322"/>
  <c r="X1322"/>
  <c r="V1322"/>
  <c r="T1322"/>
  <c r="S1322"/>
  <c r="R1322"/>
  <c r="J1322"/>
  <c r="I1322"/>
  <c r="H1322"/>
  <c r="G1322"/>
  <c r="F1322"/>
  <c r="C1322"/>
  <c r="B1322"/>
  <c r="AB1321"/>
  <c r="X1321"/>
  <c r="V1321"/>
  <c r="T1321"/>
  <c r="S1321"/>
  <c r="R1321"/>
  <c r="J1321"/>
  <c r="I1321"/>
  <c r="H1321"/>
  <c r="G1321"/>
  <c r="F1321"/>
  <c r="C1321"/>
  <c r="B1321"/>
  <c r="AB1320"/>
  <c r="X1320"/>
  <c r="V1320"/>
  <c r="T1320"/>
  <c r="S1320"/>
  <c r="R1320"/>
  <c r="J1320"/>
  <c r="I1320"/>
  <c r="H1320"/>
  <c r="G1320"/>
  <c r="F1320"/>
  <c r="C1320"/>
  <c r="B1320"/>
  <c r="AB1319"/>
  <c r="X1319"/>
  <c r="V1319"/>
  <c r="T1319"/>
  <c r="S1319"/>
  <c r="R1319"/>
  <c r="J1319"/>
  <c r="I1319"/>
  <c r="H1319"/>
  <c r="G1319"/>
  <c r="F1319"/>
  <c r="C1319"/>
  <c r="B1319"/>
  <c r="AB1318"/>
  <c r="X1318"/>
  <c r="V1318"/>
  <c r="T1318"/>
  <c r="S1318"/>
  <c r="R1318"/>
  <c r="J1318"/>
  <c r="I1318"/>
  <c r="H1318"/>
  <c r="G1318"/>
  <c r="F1318"/>
  <c r="C1318"/>
  <c r="B1318"/>
  <c r="AB1317"/>
  <c r="X1317"/>
  <c r="V1317"/>
  <c r="T1317"/>
  <c r="S1317"/>
  <c r="R1317"/>
  <c r="J1317"/>
  <c r="I1317"/>
  <c r="H1317"/>
  <c r="G1317"/>
  <c r="F1317"/>
  <c r="C1317"/>
  <c r="B1317"/>
  <c r="AB1316"/>
  <c r="X1316"/>
  <c r="V1316"/>
  <c r="T1316"/>
  <c r="S1316"/>
  <c r="R1316"/>
  <c r="J1316"/>
  <c r="I1316"/>
  <c r="H1316"/>
  <c r="G1316"/>
  <c r="F1316"/>
  <c r="C1316"/>
  <c r="B1316"/>
  <c r="AB1315"/>
  <c r="X1315"/>
  <c r="V1315"/>
  <c r="T1315"/>
  <c r="S1315"/>
  <c r="R1315"/>
  <c r="J1315"/>
  <c r="I1315"/>
  <c r="H1315"/>
  <c r="G1315"/>
  <c r="F1315"/>
  <c r="C1315"/>
  <c r="B1315"/>
  <c r="AB1314"/>
  <c r="X1314"/>
  <c r="V1314"/>
  <c r="T1314"/>
  <c r="S1314"/>
  <c r="R1314"/>
  <c r="J1314"/>
  <c r="I1314"/>
  <c r="H1314"/>
  <c r="G1314"/>
  <c r="F1314"/>
  <c r="C1314"/>
  <c r="B1314"/>
  <c r="AB1313"/>
  <c r="X1313"/>
  <c r="V1313"/>
  <c r="T1313"/>
  <c r="S1313"/>
  <c r="R1313"/>
  <c r="J1313"/>
  <c r="I1313"/>
  <c r="H1313"/>
  <c r="G1313"/>
  <c r="F1313"/>
  <c r="C1313"/>
  <c r="B1313"/>
  <c r="AB1312"/>
  <c r="X1312"/>
  <c r="V1312"/>
  <c r="T1312"/>
  <c r="S1312"/>
  <c r="R1312"/>
  <c r="J1312"/>
  <c r="I1312"/>
  <c r="H1312"/>
  <c r="G1312"/>
  <c r="F1312"/>
  <c r="C1312"/>
  <c r="B1312"/>
  <c r="AB1311"/>
  <c r="X1311"/>
  <c r="V1311"/>
  <c r="T1311"/>
  <c r="S1311"/>
  <c r="R1311"/>
  <c r="J1311"/>
  <c r="I1311"/>
  <c r="H1311"/>
  <c r="G1311"/>
  <c r="F1311"/>
  <c r="C1311"/>
  <c r="B1311"/>
  <c r="AB1310"/>
  <c r="X1310"/>
  <c r="V1310"/>
  <c r="T1310"/>
  <c r="S1310"/>
  <c r="R1310"/>
  <c r="J1310"/>
  <c r="I1310"/>
  <c r="H1310"/>
  <c r="G1310"/>
  <c r="F1310"/>
  <c r="C1310"/>
  <c r="B1310"/>
  <c r="AB1309"/>
  <c r="X1309"/>
  <c r="V1309"/>
  <c r="T1309"/>
  <c r="S1309"/>
  <c r="R1309"/>
  <c r="J1309"/>
  <c r="I1309"/>
  <c r="H1309"/>
  <c r="G1309"/>
  <c r="F1309"/>
  <c r="C1309"/>
  <c r="B1309"/>
  <c r="AB1308"/>
  <c r="X1308"/>
  <c r="V1308"/>
  <c r="T1308"/>
  <c r="S1308"/>
  <c r="R1308"/>
  <c r="J1308"/>
  <c r="I1308"/>
  <c r="H1308"/>
  <c r="G1308"/>
  <c r="F1308"/>
  <c r="C1308"/>
  <c r="B1308"/>
  <c r="AB1307"/>
  <c r="X1307"/>
  <c r="V1307"/>
  <c r="T1307"/>
  <c r="S1307"/>
  <c r="R1307"/>
  <c r="J1307"/>
  <c r="I1307"/>
  <c r="H1307"/>
  <c r="G1307"/>
  <c r="F1307"/>
  <c r="C1307"/>
  <c r="B1307"/>
  <c r="AB1306"/>
  <c r="X1306"/>
  <c r="V1306"/>
  <c r="T1306"/>
  <c r="S1306"/>
  <c r="R1306"/>
  <c r="J1306"/>
  <c r="I1306"/>
  <c r="H1306"/>
  <c r="G1306"/>
  <c r="F1306"/>
  <c r="C1306"/>
  <c r="B1306"/>
  <c r="AB1305"/>
  <c r="X1305"/>
  <c r="V1305"/>
  <c r="T1305"/>
  <c r="S1305"/>
  <c r="R1305"/>
  <c r="J1305"/>
  <c r="I1305"/>
  <c r="H1305"/>
  <c r="G1305"/>
  <c r="F1305"/>
  <c r="C1305"/>
  <c r="B1305"/>
  <c r="AB1304"/>
  <c r="X1304"/>
  <c r="V1304"/>
  <c r="T1304"/>
  <c r="S1304"/>
  <c r="R1304"/>
  <c r="J1304"/>
  <c r="I1304"/>
  <c r="H1304"/>
  <c r="G1304"/>
  <c r="F1304"/>
  <c r="C1304"/>
  <c r="B1304"/>
  <c r="AB1303"/>
  <c r="X1303"/>
  <c r="V1303"/>
  <c r="T1303"/>
  <c r="S1303"/>
  <c r="R1303"/>
  <c r="J1303"/>
  <c r="I1303"/>
  <c r="H1303"/>
  <c r="G1303"/>
  <c r="F1303"/>
  <c r="C1303"/>
  <c r="B1303"/>
  <c r="AB1302"/>
  <c r="X1302"/>
  <c r="V1302"/>
  <c r="T1302"/>
  <c r="S1302"/>
  <c r="R1302"/>
  <c r="J1302"/>
  <c r="I1302"/>
  <c r="H1302"/>
  <c r="G1302"/>
  <c r="F1302"/>
  <c r="C1302"/>
  <c r="B1302"/>
  <c r="AB1301"/>
  <c r="X1301"/>
  <c r="V1301"/>
  <c r="T1301"/>
  <c r="S1301"/>
  <c r="R1301"/>
  <c r="J1301"/>
  <c r="I1301"/>
  <c r="H1301"/>
  <c r="G1301"/>
  <c r="F1301"/>
  <c r="C1301"/>
  <c r="B1301"/>
  <c r="AB1300"/>
  <c r="X1300"/>
  <c r="V1300"/>
  <c r="T1300"/>
  <c r="S1300"/>
  <c r="R1300"/>
  <c r="J1300"/>
  <c r="I1300"/>
  <c r="H1300"/>
  <c r="G1300"/>
  <c r="F1300"/>
  <c r="C1300"/>
  <c r="B1300"/>
  <c r="AB1299"/>
  <c r="X1299"/>
  <c r="V1299"/>
  <c r="T1299"/>
  <c r="S1299"/>
  <c r="R1299"/>
  <c r="J1299"/>
  <c r="I1299"/>
  <c r="H1299"/>
  <c r="G1299"/>
  <c r="F1299"/>
  <c r="C1299"/>
  <c r="B1299"/>
  <c r="AB1298"/>
  <c r="X1298"/>
  <c r="V1298"/>
  <c r="T1298"/>
  <c r="S1298"/>
  <c r="R1298"/>
  <c r="J1298"/>
  <c r="I1298"/>
  <c r="H1298"/>
  <c r="G1298"/>
  <c r="F1298"/>
  <c r="C1298"/>
  <c r="B1298"/>
  <c r="AB1297"/>
  <c r="X1297"/>
  <c r="V1297"/>
  <c r="T1297"/>
  <c r="S1297"/>
  <c r="R1297"/>
  <c r="J1297"/>
  <c r="I1297"/>
  <c r="H1297"/>
  <c r="G1297"/>
  <c r="F1297"/>
  <c r="C1297"/>
  <c r="B1297"/>
  <c r="AB1296"/>
  <c r="X1296"/>
  <c r="V1296"/>
  <c r="T1296"/>
  <c r="S1296"/>
  <c r="R1296"/>
  <c r="J1296"/>
  <c r="I1296"/>
  <c r="H1296"/>
  <c r="G1296"/>
  <c r="F1296"/>
  <c r="C1296"/>
  <c r="B1296"/>
  <c r="AB1295"/>
  <c r="X1295"/>
  <c r="V1295"/>
  <c r="T1295"/>
  <c r="S1295"/>
  <c r="R1295"/>
  <c r="J1295"/>
  <c r="I1295"/>
  <c r="H1295"/>
  <c r="G1295"/>
  <c r="F1295"/>
  <c r="C1295"/>
  <c r="B1295"/>
  <c r="AB1294"/>
  <c r="X1294"/>
  <c r="V1294"/>
  <c r="T1294"/>
  <c r="S1294"/>
  <c r="R1294"/>
  <c r="J1294"/>
  <c r="I1294"/>
  <c r="H1294"/>
  <c r="G1294"/>
  <c r="F1294"/>
  <c r="C1294"/>
  <c r="B1294"/>
  <c r="AB1293"/>
  <c r="X1293"/>
  <c r="V1293"/>
  <c r="T1293"/>
  <c r="S1293"/>
  <c r="R1293"/>
  <c r="J1293"/>
  <c r="I1293"/>
  <c r="H1293"/>
  <c r="G1293"/>
  <c r="F1293"/>
  <c r="C1293"/>
  <c r="B1293"/>
  <c r="AB1292"/>
  <c r="X1292"/>
  <c r="V1292"/>
  <c r="T1292"/>
  <c r="S1292"/>
  <c r="R1292"/>
  <c r="J1292"/>
  <c r="I1292"/>
  <c r="H1292"/>
  <c r="G1292"/>
  <c r="F1292"/>
  <c r="C1292"/>
  <c r="B1292"/>
  <c r="AB1291"/>
  <c r="X1291"/>
  <c r="V1291"/>
  <c r="T1291"/>
  <c r="S1291"/>
  <c r="R1291"/>
  <c r="J1291"/>
  <c r="I1291"/>
  <c r="H1291"/>
  <c r="G1291"/>
  <c r="F1291"/>
  <c r="C1291"/>
  <c r="B1291"/>
  <c r="AB1290"/>
  <c r="X1290"/>
  <c r="V1290"/>
  <c r="T1290"/>
  <c r="S1290"/>
  <c r="R1290"/>
  <c r="J1290"/>
  <c r="I1290"/>
  <c r="H1290"/>
  <c r="G1290"/>
  <c r="F1290"/>
  <c r="C1290"/>
  <c r="B1290"/>
  <c r="AB1289"/>
  <c r="X1289"/>
  <c r="V1289"/>
  <c r="T1289"/>
  <c r="S1289"/>
  <c r="R1289"/>
  <c r="J1289"/>
  <c r="I1289"/>
  <c r="H1289"/>
  <c r="G1289"/>
  <c r="F1289"/>
  <c r="C1289"/>
  <c r="B1289"/>
  <c r="AB1288"/>
  <c r="X1288"/>
  <c r="V1288"/>
  <c r="T1288"/>
  <c r="S1288"/>
  <c r="R1288"/>
  <c r="J1288"/>
  <c r="I1288"/>
  <c r="H1288"/>
  <c r="G1288"/>
  <c r="F1288"/>
  <c r="C1288"/>
  <c r="B1288"/>
  <c r="AB1287"/>
  <c r="X1287"/>
  <c r="V1287"/>
  <c r="T1287"/>
  <c r="S1287"/>
  <c r="R1287"/>
  <c r="J1287"/>
  <c r="I1287"/>
  <c r="H1287"/>
  <c r="G1287"/>
  <c r="F1287"/>
  <c r="C1287"/>
  <c r="B1287"/>
  <c r="AB1286"/>
  <c r="X1286"/>
  <c r="V1286"/>
  <c r="T1286"/>
  <c r="S1286"/>
  <c r="R1286"/>
  <c r="J1286"/>
  <c r="I1286"/>
  <c r="H1286"/>
  <c r="G1286"/>
  <c r="F1286"/>
  <c r="C1286"/>
  <c r="B1286"/>
  <c r="AB1285"/>
  <c r="X1285"/>
  <c r="V1285"/>
  <c r="T1285"/>
  <c r="S1285"/>
  <c r="R1285"/>
  <c r="J1285"/>
  <c r="I1285"/>
  <c r="H1285"/>
  <c r="G1285"/>
  <c r="F1285"/>
  <c r="C1285"/>
  <c r="B1285"/>
  <c r="AB1284"/>
  <c r="X1284"/>
  <c r="V1284"/>
  <c r="T1284"/>
  <c r="S1284"/>
  <c r="R1284"/>
  <c r="J1284"/>
  <c r="I1284"/>
  <c r="H1284"/>
  <c r="G1284"/>
  <c r="F1284"/>
  <c r="C1284"/>
  <c r="B1284"/>
  <c r="AB1283"/>
  <c r="X1283"/>
  <c r="V1283"/>
  <c r="T1283"/>
  <c r="S1283"/>
  <c r="R1283"/>
  <c r="J1283"/>
  <c r="I1283"/>
  <c r="H1283"/>
  <c r="G1283"/>
  <c r="F1283"/>
  <c r="C1283"/>
  <c r="B1283"/>
  <c r="AB1282"/>
  <c r="X1282"/>
  <c r="V1282"/>
  <c r="T1282"/>
  <c r="S1282"/>
  <c r="R1282"/>
  <c r="J1282"/>
  <c r="I1282"/>
  <c r="H1282"/>
  <c r="G1282"/>
  <c r="F1282"/>
  <c r="C1282"/>
  <c r="B1282"/>
  <c r="AB1281"/>
  <c r="X1281"/>
  <c r="V1281"/>
  <c r="T1281"/>
  <c r="S1281"/>
  <c r="R1281"/>
  <c r="J1281"/>
  <c r="I1281"/>
  <c r="H1281"/>
  <c r="G1281"/>
  <c r="F1281"/>
  <c r="C1281"/>
  <c r="B1281"/>
  <c r="AB1280"/>
  <c r="X1280"/>
  <c r="V1280"/>
  <c r="T1280"/>
  <c r="S1280"/>
  <c r="R1280"/>
  <c r="J1280"/>
  <c r="I1280"/>
  <c r="H1280"/>
  <c r="G1280"/>
  <c r="F1280"/>
  <c r="C1280"/>
  <c r="B1280"/>
  <c r="AB1279"/>
  <c r="X1279"/>
  <c r="V1279"/>
  <c r="T1279"/>
  <c r="S1279"/>
  <c r="R1279"/>
  <c r="J1279"/>
  <c r="I1279"/>
  <c r="H1279"/>
  <c r="G1279"/>
  <c r="F1279"/>
  <c r="C1279"/>
  <c r="B1279"/>
  <c r="AB1278"/>
  <c r="X1278"/>
  <c r="V1278"/>
  <c r="T1278"/>
  <c r="S1278"/>
  <c r="R1278"/>
  <c r="J1278"/>
  <c r="I1278"/>
  <c r="H1278"/>
  <c r="G1278"/>
  <c r="F1278"/>
  <c r="C1278"/>
  <c r="B1278"/>
  <c r="AB1277"/>
  <c r="X1277"/>
  <c r="V1277"/>
  <c r="T1277"/>
  <c r="S1277"/>
  <c r="R1277"/>
  <c r="J1277"/>
  <c r="I1277"/>
  <c r="H1277"/>
  <c r="G1277"/>
  <c r="F1277"/>
  <c r="C1277"/>
  <c r="B1277"/>
  <c r="AB1276"/>
  <c r="X1276"/>
  <c r="V1276"/>
  <c r="T1276"/>
  <c r="S1276"/>
  <c r="R1276"/>
  <c r="J1276"/>
  <c r="I1276"/>
  <c r="H1276"/>
  <c r="G1276"/>
  <c r="F1276"/>
  <c r="C1276"/>
  <c r="B1276"/>
  <c r="AB1275"/>
  <c r="X1275"/>
  <c r="V1275"/>
  <c r="T1275"/>
  <c r="S1275"/>
  <c r="R1275"/>
  <c r="J1275"/>
  <c r="I1275"/>
  <c r="H1275"/>
  <c r="G1275"/>
  <c r="F1275"/>
  <c r="C1275"/>
  <c r="B1275"/>
  <c r="AB1274"/>
  <c r="X1274"/>
  <c r="V1274"/>
  <c r="T1274"/>
  <c r="S1274"/>
  <c r="R1274"/>
  <c r="J1274"/>
  <c r="I1274"/>
  <c r="H1274"/>
  <c r="G1274"/>
  <c r="F1274"/>
  <c r="C1274"/>
  <c r="B1274"/>
  <c r="AB1273"/>
  <c r="X1273"/>
  <c r="V1273"/>
  <c r="T1273"/>
  <c r="S1273"/>
  <c r="R1273"/>
  <c r="J1273"/>
  <c r="I1273"/>
  <c r="H1273"/>
  <c r="G1273"/>
  <c r="F1273"/>
  <c r="C1273"/>
  <c r="B1273"/>
  <c r="AB1272"/>
  <c r="X1272"/>
  <c r="V1272"/>
  <c r="T1272"/>
  <c r="S1272"/>
  <c r="R1272"/>
  <c r="J1272"/>
  <c r="I1272"/>
  <c r="H1272"/>
  <c r="G1272"/>
  <c r="F1272"/>
  <c r="C1272"/>
  <c r="B1272"/>
  <c r="AB1271"/>
  <c r="X1271"/>
  <c r="V1271"/>
  <c r="T1271"/>
  <c r="S1271"/>
  <c r="R1271"/>
  <c r="J1271"/>
  <c r="I1271"/>
  <c r="H1271"/>
  <c r="G1271"/>
  <c r="F1271"/>
  <c r="C1271"/>
  <c r="B1271"/>
  <c r="AB1270"/>
  <c r="X1270"/>
  <c r="V1270"/>
  <c r="T1270"/>
  <c r="S1270"/>
  <c r="R1270"/>
  <c r="J1270"/>
  <c r="I1270"/>
  <c r="H1270"/>
  <c r="G1270"/>
  <c r="F1270"/>
  <c r="C1270"/>
  <c r="B1270"/>
  <c r="AB1269"/>
  <c r="X1269"/>
  <c r="V1269"/>
  <c r="T1269"/>
  <c r="S1269"/>
  <c r="R1269"/>
  <c r="J1269"/>
  <c r="I1269"/>
  <c r="H1269"/>
  <c r="G1269"/>
  <c r="F1269"/>
  <c r="C1269"/>
  <c r="B1269"/>
  <c r="AB1268"/>
  <c r="X1268"/>
  <c r="V1268"/>
  <c r="T1268"/>
  <c r="S1268"/>
  <c r="R1268"/>
  <c r="J1268"/>
  <c r="I1268"/>
  <c r="H1268"/>
  <c r="G1268"/>
  <c r="F1268"/>
  <c r="C1268"/>
  <c r="B1268"/>
  <c r="AB1267"/>
  <c r="X1267"/>
  <c r="V1267"/>
  <c r="T1267"/>
  <c r="S1267"/>
  <c r="R1267"/>
  <c r="J1267"/>
  <c r="I1267"/>
  <c r="H1267"/>
  <c r="G1267"/>
  <c r="F1267"/>
  <c r="C1267"/>
  <c r="B1267"/>
  <c r="AB1266"/>
  <c r="X1266"/>
  <c r="V1266"/>
  <c r="T1266"/>
  <c r="S1266"/>
  <c r="R1266"/>
  <c r="J1266"/>
  <c r="I1266"/>
  <c r="H1266"/>
  <c r="G1266"/>
  <c r="F1266"/>
  <c r="C1266"/>
  <c r="B1266"/>
  <c r="AB1265"/>
  <c r="X1265"/>
  <c r="V1265"/>
  <c r="T1265"/>
  <c r="S1265"/>
  <c r="R1265"/>
  <c r="J1265"/>
  <c r="I1265"/>
  <c r="H1265"/>
  <c r="G1265"/>
  <c r="F1265"/>
  <c r="C1265"/>
  <c r="B1265"/>
  <c r="AB1264"/>
  <c r="X1264"/>
  <c r="V1264"/>
  <c r="T1264"/>
  <c r="S1264"/>
  <c r="R1264"/>
  <c r="J1264"/>
  <c r="I1264"/>
  <c r="H1264"/>
  <c r="G1264"/>
  <c r="F1264"/>
  <c r="C1264"/>
  <c r="B1264"/>
  <c r="AB1263"/>
  <c r="X1263"/>
  <c r="V1263"/>
  <c r="T1263"/>
  <c r="S1263"/>
  <c r="R1263"/>
  <c r="J1263"/>
  <c r="I1263"/>
  <c r="H1263"/>
  <c r="G1263"/>
  <c r="F1263"/>
  <c r="C1263"/>
  <c r="B1263"/>
  <c r="AB1262"/>
  <c r="X1262"/>
  <c r="V1262"/>
  <c r="T1262"/>
  <c r="S1262"/>
  <c r="R1262"/>
  <c r="J1262"/>
  <c r="I1262"/>
  <c r="H1262"/>
  <c r="G1262"/>
  <c r="F1262"/>
  <c r="C1262"/>
  <c r="B1262"/>
  <c r="AB1261"/>
  <c r="X1261"/>
  <c r="V1261"/>
  <c r="T1261"/>
  <c r="S1261"/>
  <c r="R1261"/>
  <c r="J1261"/>
  <c r="I1261"/>
  <c r="H1261"/>
  <c r="G1261"/>
  <c r="F1261"/>
  <c r="C1261"/>
  <c r="B1261"/>
  <c r="AB1260"/>
  <c r="X1260"/>
  <c r="V1260"/>
  <c r="T1260"/>
  <c r="S1260"/>
  <c r="R1260"/>
  <c r="J1260"/>
  <c r="I1260"/>
  <c r="H1260"/>
  <c r="G1260"/>
  <c r="F1260"/>
  <c r="C1260"/>
  <c r="B1260"/>
  <c r="AB1259"/>
  <c r="X1259"/>
  <c r="V1259"/>
  <c r="T1259"/>
  <c r="S1259"/>
  <c r="R1259"/>
  <c r="J1259"/>
  <c r="I1259"/>
  <c r="H1259"/>
  <c r="G1259"/>
  <c r="F1259"/>
  <c r="C1259"/>
  <c r="B1259"/>
  <c r="AB1258"/>
  <c r="X1258"/>
  <c r="V1258"/>
  <c r="T1258"/>
  <c r="S1258"/>
  <c r="R1258"/>
  <c r="J1258"/>
  <c r="I1258"/>
  <c r="H1258"/>
  <c r="G1258"/>
  <c r="F1258"/>
  <c r="C1258"/>
  <c r="B1258"/>
  <c r="AB1257"/>
  <c r="X1257"/>
  <c r="V1257"/>
  <c r="T1257"/>
  <c r="S1257"/>
  <c r="R1257"/>
  <c r="J1257"/>
  <c r="I1257"/>
  <c r="H1257"/>
  <c r="G1257"/>
  <c r="F1257"/>
  <c r="C1257"/>
  <c r="B1257"/>
  <c r="AB1256"/>
  <c r="X1256"/>
  <c r="V1256"/>
  <c r="T1256"/>
  <c r="S1256"/>
  <c r="R1256"/>
  <c r="J1256"/>
  <c r="I1256"/>
  <c r="H1256"/>
  <c r="G1256"/>
  <c r="F1256"/>
  <c r="C1256"/>
  <c r="B1256"/>
  <c r="AB1255"/>
  <c r="X1255"/>
  <c r="V1255"/>
  <c r="T1255"/>
  <c r="S1255"/>
  <c r="R1255"/>
  <c r="J1255"/>
  <c r="I1255"/>
  <c r="H1255"/>
  <c r="G1255"/>
  <c r="F1255"/>
  <c r="C1255"/>
  <c r="B1255"/>
  <c r="AB1254"/>
  <c r="X1254"/>
  <c r="V1254"/>
  <c r="T1254"/>
  <c r="S1254"/>
  <c r="R1254"/>
  <c r="J1254"/>
  <c r="I1254"/>
  <c r="H1254"/>
  <c r="G1254"/>
  <c r="F1254"/>
  <c r="C1254"/>
  <c r="B1254"/>
  <c r="AB1253"/>
  <c r="X1253"/>
  <c r="V1253"/>
  <c r="T1253"/>
  <c r="S1253"/>
  <c r="R1253"/>
  <c r="J1253"/>
  <c r="I1253"/>
  <c r="H1253"/>
  <c r="G1253"/>
  <c r="F1253"/>
  <c r="C1253"/>
  <c r="B1253"/>
  <c r="AB1252"/>
  <c r="X1252"/>
  <c r="V1252"/>
  <c r="T1252"/>
  <c r="S1252"/>
  <c r="R1252"/>
  <c r="J1252"/>
  <c r="I1252"/>
  <c r="H1252"/>
  <c r="G1252"/>
  <c r="F1252"/>
  <c r="C1252"/>
  <c r="B1252"/>
  <c r="AB1251"/>
  <c r="X1251"/>
  <c r="V1251"/>
  <c r="T1251"/>
  <c r="S1251"/>
  <c r="R1251"/>
  <c r="J1251"/>
  <c r="I1251"/>
  <c r="H1251"/>
  <c r="G1251"/>
  <c r="F1251"/>
  <c r="C1251"/>
  <c r="B1251"/>
  <c r="AB1250"/>
  <c r="X1250"/>
  <c r="V1250"/>
  <c r="T1250"/>
  <c r="S1250"/>
  <c r="R1250"/>
  <c r="J1250"/>
  <c r="I1250"/>
  <c r="H1250"/>
  <c r="G1250"/>
  <c r="F1250"/>
  <c r="C1250"/>
  <c r="B1250"/>
  <c r="AB1249"/>
  <c r="X1249"/>
  <c r="V1249"/>
  <c r="T1249"/>
  <c r="S1249"/>
  <c r="R1249"/>
  <c r="J1249"/>
  <c r="I1249"/>
  <c r="H1249"/>
  <c r="G1249"/>
  <c r="F1249"/>
  <c r="C1249"/>
  <c r="B1249"/>
  <c r="AB1248"/>
  <c r="X1248"/>
  <c r="V1248"/>
  <c r="T1248"/>
  <c r="S1248"/>
  <c r="R1248"/>
  <c r="J1248"/>
  <c r="I1248"/>
  <c r="H1248"/>
  <c r="G1248"/>
  <c r="F1248"/>
  <c r="C1248"/>
  <c r="B1248"/>
  <c r="AB1247"/>
  <c r="X1247"/>
  <c r="V1247"/>
  <c r="T1247"/>
  <c r="S1247"/>
  <c r="R1247"/>
  <c r="J1247"/>
  <c r="I1247"/>
  <c r="H1247"/>
  <c r="G1247"/>
  <c r="F1247"/>
  <c r="C1247"/>
  <c r="B1247"/>
  <c r="AB1246"/>
  <c r="X1246"/>
  <c r="V1246"/>
  <c r="T1246"/>
  <c r="S1246"/>
  <c r="R1246"/>
  <c r="J1246"/>
  <c r="I1246"/>
  <c r="H1246"/>
  <c r="G1246"/>
  <c r="F1246"/>
  <c r="C1246"/>
  <c r="B1246"/>
  <c r="AB1245"/>
  <c r="X1245"/>
  <c r="V1245"/>
  <c r="T1245"/>
  <c r="S1245"/>
  <c r="R1245"/>
  <c r="J1245"/>
  <c r="I1245"/>
  <c r="H1245"/>
  <c r="G1245"/>
  <c r="F1245"/>
  <c r="C1245"/>
  <c r="B1245"/>
  <c r="AB1244"/>
  <c r="X1244"/>
  <c r="V1244"/>
  <c r="T1244"/>
  <c r="S1244"/>
  <c r="R1244"/>
  <c r="J1244"/>
  <c r="I1244"/>
  <c r="H1244"/>
  <c r="G1244"/>
  <c r="F1244"/>
  <c r="C1244"/>
  <c r="B1244"/>
  <c r="AB1243"/>
  <c r="X1243"/>
  <c r="V1243"/>
  <c r="T1243"/>
  <c r="S1243"/>
  <c r="R1243"/>
  <c r="J1243"/>
  <c r="I1243"/>
  <c r="H1243"/>
  <c r="G1243"/>
  <c r="F1243"/>
  <c r="C1243"/>
  <c r="B1243"/>
  <c r="AB1242"/>
  <c r="X1242"/>
  <c r="V1242"/>
  <c r="T1242"/>
  <c r="S1242"/>
  <c r="R1242"/>
  <c r="J1242"/>
  <c r="I1242"/>
  <c r="H1242"/>
  <c r="G1242"/>
  <c r="F1242"/>
  <c r="C1242"/>
  <c r="B1242"/>
  <c r="AB1241"/>
  <c r="X1241"/>
  <c r="V1241"/>
  <c r="T1241"/>
  <c r="S1241"/>
  <c r="R1241"/>
  <c r="J1241"/>
  <c r="I1241"/>
  <c r="H1241"/>
  <c r="G1241"/>
  <c r="F1241"/>
  <c r="C1241"/>
  <c r="B1241"/>
  <c r="AB1240"/>
  <c r="X1240"/>
  <c r="V1240"/>
  <c r="T1240"/>
  <c r="S1240"/>
  <c r="R1240"/>
  <c r="J1240"/>
  <c r="I1240"/>
  <c r="H1240"/>
  <c r="G1240"/>
  <c r="F1240"/>
  <c r="C1240"/>
  <c r="B1240"/>
  <c r="AB1239"/>
  <c r="X1239"/>
  <c r="V1239"/>
  <c r="T1239"/>
  <c r="S1239"/>
  <c r="R1239"/>
  <c r="J1239"/>
  <c r="I1239"/>
  <c r="H1239"/>
  <c r="G1239"/>
  <c r="F1239"/>
  <c r="C1239"/>
  <c r="B1239"/>
  <c r="AB1238"/>
  <c r="X1238"/>
  <c r="V1238"/>
  <c r="T1238"/>
  <c r="S1238"/>
  <c r="R1238"/>
  <c r="J1238"/>
  <c r="I1238"/>
  <c r="H1238"/>
  <c r="G1238"/>
  <c r="F1238"/>
  <c r="C1238"/>
  <c r="B1238"/>
  <c r="AB1237"/>
  <c r="X1237"/>
  <c r="V1237"/>
  <c r="T1237"/>
  <c r="S1237"/>
  <c r="R1237"/>
  <c r="J1237"/>
  <c r="I1237"/>
  <c r="H1237"/>
  <c r="G1237"/>
  <c r="F1237"/>
  <c r="C1237"/>
  <c r="B1237"/>
  <c r="AB1236"/>
  <c r="X1236"/>
  <c r="V1236"/>
  <c r="T1236"/>
  <c r="S1236"/>
  <c r="R1236"/>
  <c r="J1236"/>
  <c r="I1236"/>
  <c r="H1236"/>
  <c r="G1236"/>
  <c r="F1236"/>
  <c r="C1236"/>
  <c r="B1236"/>
  <c r="AB1235"/>
  <c r="X1235"/>
  <c r="V1235"/>
  <c r="T1235"/>
  <c r="S1235"/>
  <c r="R1235"/>
  <c r="J1235"/>
  <c r="I1235"/>
  <c r="H1235"/>
  <c r="G1235"/>
  <c r="F1235"/>
  <c r="C1235"/>
  <c r="B1235"/>
  <c r="AB1234"/>
  <c r="X1234"/>
  <c r="V1234"/>
  <c r="T1234"/>
  <c r="S1234"/>
  <c r="R1234"/>
  <c r="J1234"/>
  <c r="I1234"/>
  <c r="H1234"/>
  <c r="G1234"/>
  <c r="F1234"/>
  <c r="C1234"/>
  <c r="B1234"/>
  <c r="AB1233"/>
  <c r="X1233"/>
  <c r="V1233"/>
  <c r="T1233"/>
  <c r="S1233"/>
  <c r="R1233"/>
  <c r="J1233"/>
  <c r="I1233"/>
  <c r="H1233"/>
  <c r="G1233"/>
  <c r="F1233"/>
  <c r="C1233"/>
  <c r="B1233"/>
  <c r="AB1232"/>
  <c r="X1232"/>
  <c r="V1232"/>
  <c r="T1232"/>
  <c r="S1232"/>
  <c r="R1232"/>
  <c r="J1232"/>
  <c r="I1232"/>
  <c r="H1232"/>
  <c r="G1232"/>
  <c r="F1232"/>
  <c r="C1232"/>
  <c r="B1232"/>
  <c r="AB1231"/>
  <c r="X1231"/>
  <c r="V1231"/>
  <c r="T1231"/>
  <c r="S1231"/>
  <c r="R1231"/>
  <c r="J1231"/>
  <c r="I1231"/>
  <c r="H1231"/>
  <c r="G1231"/>
  <c r="F1231"/>
  <c r="C1231"/>
  <c r="B1231"/>
  <c r="AB1230"/>
  <c r="X1230"/>
  <c r="V1230"/>
  <c r="T1230"/>
  <c r="S1230"/>
  <c r="R1230"/>
  <c r="J1230"/>
  <c r="I1230"/>
  <c r="H1230"/>
  <c r="G1230"/>
  <c r="F1230"/>
  <c r="C1230"/>
  <c r="B1230"/>
  <c r="AB1229"/>
  <c r="X1229"/>
  <c r="V1229"/>
  <c r="T1229"/>
  <c r="S1229"/>
  <c r="R1229"/>
  <c r="J1229"/>
  <c r="I1229"/>
  <c r="H1229"/>
  <c r="G1229"/>
  <c r="F1229"/>
  <c r="C1229"/>
  <c r="B1229"/>
  <c r="AB1228"/>
  <c r="X1228"/>
  <c r="V1228"/>
  <c r="T1228"/>
  <c r="S1228"/>
  <c r="R1228"/>
  <c r="J1228"/>
  <c r="I1228"/>
  <c r="H1228"/>
  <c r="G1228"/>
  <c r="F1228"/>
  <c r="C1228"/>
  <c r="B1228"/>
  <c r="AB1227"/>
  <c r="X1227"/>
  <c r="V1227"/>
  <c r="T1227"/>
  <c r="S1227"/>
  <c r="R1227"/>
  <c r="J1227"/>
  <c r="I1227"/>
  <c r="H1227"/>
  <c r="G1227"/>
  <c r="F1227"/>
  <c r="C1227"/>
  <c r="B1227"/>
  <c r="AB1226"/>
  <c r="X1226"/>
  <c r="V1226"/>
  <c r="T1226"/>
  <c r="S1226"/>
  <c r="R1226"/>
  <c r="J1226"/>
  <c r="I1226"/>
  <c r="H1226"/>
  <c r="G1226"/>
  <c r="F1226"/>
  <c r="C1226"/>
  <c r="B1226"/>
  <c r="AB1225"/>
  <c r="X1225"/>
  <c r="V1225"/>
  <c r="T1225"/>
  <c r="S1225"/>
  <c r="R1225"/>
  <c r="J1225"/>
  <c r="I1225"/>
  <c r="H1225"/>
  <c r="G1225"/>
  <c r="F1225"/>
  <c r="C1225"/>
  <c r="B1225"/>
  <c r="AB1224"/>
  <c r="X1224"/>
  <c r="V1224"/>
  <c r="T1224"/>
  <c r="S1224"/>
  <c r="R1224"/>
  <c r="J1224"/>
  <c r="I1224"/>
  <c r="H1224"/>
  <c r="G1224"/>
  <c r="F1224"/>
  <c r="C1224"/>
  <c r="B1224"/>
  <c r="AB1223"/>
  <c r="X1223"/>
  <c r="V1223"/>
  <c r="T1223"/>
  <c r="S1223"/>
  <c r="R1223"/>
  <c r="J1223"/>
  <c r="I1223"/>
  <c r="H1223"/>
  <c r="G1223"/>
  <c r="F1223"/>
  <c r="C1223"/>
  <c r="B1223"/>
  <c r="AB1222"/>
  <c r="X1222"/>
  <c r="V1222"/>
  <c r="T1222"/>
  <c r="S1222"/>
  <c r="R1222"/>
  <c r="J1222"/>
  <c r="I1222"/>
  <c r="H1222"/>
  <c r="G1222"/>
  <c r="F1222"/>
  <c r="C1222"/>
  <c r="B1222"/>
  <c r="AB1221"/>
  <c r="X1221"/>
  <c r="V1221"/>
  <c r="T1221"/>
  <c r="S1221"/>
  <c r="R1221"/>
  <c r="J1221"/>
  <c r="I1221"/>
  <c r="H1221"/>
  <c r="G1221"/>
  <c r="F1221"/>
  <c r="C1221"/>
  <c r="B1221"/>
  <c r="AB1220"/>
  <c r="X1220"/>
  <c r="V1220"/>
  <c r="T1220"/>
  <c r="S1220"/>
  <c r="R1220"/>
  <c r="J1220"/>
  <c r="I1220"/>
  <c r="H1220"/>
  <c r="G1220"/>
  <c r="F1220"/>
  <c r="C1220"/>
  <c r="B1220"/>
  <c r="AB1219"/>
  <c r="X1219"/>
  <c r="V1219"/>
  <c r="T1219"/>
  <c r="S1219"/>
  <c r="R1219"/>
  <c r="J1219"/>
  <c r="I1219"/>
  <c r="H1219"/>
  <c r="G1219"/>
  <c r="F1219"/>
  <c r="C1219"/>
  <c r="B1219"/>
  <c r="AB1218"/>
  <c r="X1218"/>
  <c r="V1218"/>
  <c r="T1218"/>
  <c r="S1218"/>
  <c r="R1218"/>
  <c r="J1218"/>
  <c r="I1218"/>
  <c r="H1218"/>
  <c r="G1218"/>
  <c r="F1218"/>
  <c r="C1218"/>
  <c r="B1218"/>
  <c r="AB1217"/>
  <c r="X1217"/>
  <c r="V1217"/>
  <c r="T1217"/>
  <c r="S1217"/>
  <c r="R1217"/>
  <c r="J1217"/>
  <c r="I1217"/>
  <c r="H1217"/>
  <c r="G1217"/>
  <c r="F1217"/>
  <c r="C1217"/>
  <c r="B1217"/>
  <c r="AB1216"/>
  <c r="X1216"/>
  <c r="V1216"/>
  <c r="T1216"/>
  <c r="S1216"/>
  <c r="R1216"/>
  <c r="J1216"/>
  <c r="I1216"/>
  <c r="H1216"/>
  <c r="G1216"/>
  <c r="F1216"/>
  <c r="C1216"/>
  <c r="B1216"/>
  <c r="AB1215"/>
  <c r="X1215"/>
  <c r="V1215"/>
  <c r="T1215"/>
  <c r="S1215"/>
  <c r="R1215"/>
  <c r="J1215"/>
  <c r="I1215"/>
  <c r="H1215"/>
  <c r="G1215"/>
  <c r="F1215"/>
  <c r="C1215"/>
  <c r="B1215"/>
  <c r="AB1214"/>
  <c r="X1214"/>
  <c r="V1214"/>
  <c r="T1214"/>
  <c r="S1214"/>
  <c r="R1214"/>
  <c r="J1214"/>
  <c r="I1214"/>
  <c r="H1214"/>
  <c r="G1214"/>
  <c r="F1214"/>
  <c r="C1214"/>
  <c r="B1214"/>
  <c r="AB1213"/>
  <c r="X1213"/>
  <c r="V1213"/>
  <c r="T1213"/>
  <c r="S1213"/>
  <c r="R1213"/>
  <c r="J1213"/>
  <c r="I1213"/>
  <c r="H1213"/>
  <c r="G1213"/>
  <c r="F1213"/>
  <c r="C1213"/>
  <c r="B1213"/>
  <c r="AB1212"/>
  <c r="X1212"/>
  <c r="V1212"/>
  <c r="T1212"/>
  <c r="S1212"/>
  <c r="R1212"/>
  <c r="J1212"/>
  <c r="I1212"/>
  <c r="H1212"/>
  <c r="G1212"/>
  <c r="F1212"/>
  <c r="C1212"/>
  <c r="B1212"/>
  <c r="AB1211"/>
  <c r="X1211"/>
  <c r="V1211"/>
  <c r="T1211"/>
  <c r="S1211"/>
  <c r="R1211"/>
  <c r="J1211"/>
  <c r="I1211"/>
  <c r="H1211"/>
  <c r="G1211"/>
  <c r="F1211"/>
  <c r="C1211"/>
  <c r="B1211"/>
  <c r="AB1210"/>
  <c r="X1210"/>
  <c r="V1210"/>
  <c r="T1210"/>
  <c r="S1210"/>
  <c r="R1210"/>
  <c r="J1210"/>
  <c r="I1210"/>
  <c r="H1210"/>
  <c r="G1210"/>
  <c r="F1210"/>
  <c r="C1210"/>
  <c r="B1210"/>
  <c r="AB1209"/>
  <c r="X1209"/>
  <c r="V1209"/>
  <c r="T1209"/>
  <c r="S1209"/>
  <c r="R1209"/>
  <c r="J1209"/>
  <c r="I1209"/>
  <c r="H1209"/>
  <c r="G1209"/>
  <c r="F1209"/>
  <c r="C1209"/>
  <c r="B1209"/>
  <c r="AB1208"/>
  <c r="X1208"/>
  <c r="V1208"/>
  <c r="T1208"/>
  <c r="S1208"/>
  <c r="R1208"/>
  <c r="J1208"/>
  <c r="I1208"/>
  <c r="H1208"/>
  <c r="G1208"/>
  <c r="F1208"/>
  <c r="C1208"/>
  <c r="B1208"/>
  <c r="AB1207"/>
  <c r="X1207"/>
  <c r="V1207"/>
  <c r="T1207"/>
  <c r="S1207"/>
  <c r="R1207"/>
  <c r="J1207"/>
  <c r="I1207"/>
  <c r="H1207"/>
  <c r="G1207"/>
  <c r="F1207"/>
  <c r="C1207"/>
  <c r="B1207"/>
  <c r="AB1206"/>
  <c r="X1206"/>
  <c r="V1206"/>
  <c r="T1206"/>
  <c r="S1206"/>
  <c r="R1206"/>
  <c r="J1206"/>
  <c r="I1206"/>
  <c r="H1206"/>
  <c r="G1206"/>
  <c r="F1206"/>
  <c r="C1206"/>
  <c r="B1206"/>
  <c r="AB1205"/>
  <c r="X1205"/>
  <c r="V1205"/>
  <c r="T1205"/>
  <c r="S1205"/>
  <c r="R1205"/>
  <c r="J1205"/>
  <c r="I1205"/>
  <c r="H1205"/>
  <c r="G1205"/>
  <c r="F1205"/>
  <c r="C1205"/>
  <c r="B1205"/>
  <c r="AB1204"/>
  <c r="X1204"/>
  <c r="V1204"/>
  <c r="T1204"/>
  <c r="S1204"/>
  <c r="R1204"/>
  <c r="J1204"/>
  <c r="I1204"/>
  <c r="H1204"/>
  <c r="G1204"/>
  <c r="F1204"/>
  <c r="C1204"/>
  <c r="B1204"/>
  <c r="AB1203"/>
  <c r="X1203"/>
  <c r="V1203"/>
  <c r="T1203"/>
  <c r="S1203"/>
  <c r="R1203"/>
  <c r="J1203"/>
  <c r="I1203"/>
  <c r="H1203"/>
  <c r="G1203"/>
  <c r="F1203"/>
  <c r="C1203"/>
  <c r="B1203"/>
  <c r="AB1202"/>
  <c r="X1202"/>
  <c r="V1202"/>
  <c r="T1202"/>
  <c r="S1202"/>
  <c r="R1202"/>
  <c r="J1202"/>
  <c r="I1202"/>
  <c r="H1202"/>
  <c r="G1202"/>
  <c r="F1202"/>
  <c r="C1202"/>
  <c r="B1202"/>
  <c r="AB1201"/>
  <c r="X1201"/>
  <c r="V1201"/>
  <c r="T1201"/>
  <c r="S1201"/>
  <c r="R1201"/>
  <c r="J1201"/>
  <c r="I1201"/>
  <c r="H1201"/>
  <c r="G1201"/>
  <c r="F1201"/>
  <c r="C1201"/>
  <c r="B1201"/>
  <c r="AB1200"/>
  <c r="X1200"/>
  <c r="V1200"/>
  <c r="T1200"/>
  <c r="S1200"/>
  <c r="R1200"/>
  <c r="J1200"/>
  <c r="I1200"/>
  <c r="H1200"/>
  <c r="G1200"/>
  <c r="F1200"/>
  <c r="C1200"/>
  <c r="B1200"/>
  <c r="AB1199"/>
  <c r="X1199"/>
  <c r="V1199"/>
  <c r="T1199"/>
  <c r="S1199"/>
  <c r="R1199"/>
  <c r="J1199"/>
  <c r="I1199"/>
  <c r="H1199"/>
  <c r="G1199"/>
  <c r="F1199"/>
  <c r="C1199"/>
  <c r="B1199"/>
  <c r="AB1198"/>
  <c r="X1198"/>
  <c r="V1198"/>
  <c r="T1198"/>
  <c r="S1198"/>
  <c r="R1198"/>
  <c r="J1198"/>
  <c r="I1198"/>
  <c r="H1198"/>
  <c r="G1198"/>
  <c r="F1198"/>
  <c r="C1198"/>
  <c r="B1198"/>
  <c r="AB1197"/>
  <c r="X1197"/>
  <c r="V1197"/>
  <c r="T1197"/>
  <c r="S1197"/>
  <c r="R1197"/>
  <c r="J1197"/>
  <c r="I1197"/>
  <c r="H1197"/>
  <c r="G1197"/>
  <c r="F1197"/>
  <c r="C1197"/>
  <c r="B1197"/>
  <c r="AB1196"/>
  <c r="X1196"/>
  <c r="V1196"/>
  <c r="T1196"/>
  <c r="S1196"/>
  <c r="R1196"/>
  <c r="J1196"/>
  <c r="I1196"/>
  <c r="H1196"/>
  <c r="G1196"/>
  <c r="F1196"/>
  <c r="C1196"/>
  <c r="B1196"/>
  <c r="AB1195"/>
  <c r="X1195"/>
  <c r="V1195"/>
  <c r="T1195"/>
  <c r="S1195"/>
  <c r="R1195"/>
  <c r="J1195"/>
  <c r="I1195"/>
  <c r="H1195"/>
  <c r="G1195"/>
  <c r="F1195"/>
  <c r="C1195"/>
  <c r="B1195"/>
  <c r="AB1194"/>
  <c r="X1194"/>
  <c r="V1194"/>
  <c r="T1194"/>
  <c r="S1194"/>
  <c r="R1194"/>
  <c r="J1194"/>
  <c r="I1194"/>
  <c r="H1194"/>
  <c r="G1194"/>
  <c r="F1194"/>
  <c r="C1194"/>
  <c r="B1194"/>
  <c r="AB1193"/>
  <c r="X1193"/>
  <c r="V1193"/>
  <c r="T1193"/>
  <c r="S1193"/>
  <c r="R1193"/>
  <c r="J1193"/>
  <c r="I1193"/>
  <c r="H1193"/>
  <c r="G1193"/>
  <c r="F1193"/>
  <c r="C1193"/>
  <c r="B1193"/>
  <c r="AB1192"/>
  <c r="X1192"/>
  <c r="V1192"/>
  <c r="T1192"/>
  <c r="S1192"/>
  <c r="R1192"/>
  <c r="J1192"/>
  <c r="I1192"/>
  <c r="H1192"/>
  <c r="G1192"/>
  <c r="F1192"/>
  <c r="C1192"/>
  <c r="B1192"/>
  <c r="AB1191"/>
  <c r="X1191"/>
  <c r="V1191"/>
  <c r="T1191"/>
  <c r="S1191"/>
  <c r="R1191"/>
  <c r="J1191"/>
  <c r="I1191"/>
  <c r="H1191"/>
  <c r="G1191"/>
  <c r="F1191"/>
  <c r="C1191"/>
  <c r="B1191"/>
  <c r="AB1190"/>
  <c r="X1190"/>
  <c r="V1190"/>
  <c r="T1190"/>
  <c r="S1190"/>
  <c r="R1190"/>
  <c r="J1190"/>
  <c r="I1190"/>
  <c r="H1190"/>
  <c r="G1190"/>
  <c r="F1190"/>
  <c r="C1190"/>
  <c r="B1190"/>
  <c r="AB1189"/>
  <c r="X1189"/>
  <c r="V1189"/>
  <c r="T1189"/>
  <c r="S1189"/>
  <c r="R1189"/>
  <c r="J1189"/>
  <c r="I1189"/>
  <c r="H1189"/>
  <c r="G1189"/>
  <c r="F1189"/>
  <c r="C1189"/>
  <c r="B1189"/>
  <c r="AB1188"/>
  <c r="X1188"/>
  <c r="V1188"/>
  <c r="T1188"/>
  <c r="S1188"/>
  <c r="R1188"/>
  <c r="J1188"/>
  <c r="I1188"/>
  <c r="H1188"/>
  <c r="G1188"/>
  <c r="F1188"/>
  <c r="C1188"/>
  <c r="B1188"/>
  <c r="AB1187"/>
  <c r="X1187"/>
  <c r="V1187"/>
  <c r="T1187"/>
  <c r="S1187"/>
  <c r="R1187"/>
  <c r="J1187"/>
  <c r="I1187"/>
  <c r="H1187"/>
  <c r="G1187"/>
  <c r="F1187"/>
  <c r="C1187"/>
  <c r="B1187"/>
  <c r="AB1186"/>
  <c r="X1186"/>
  <c r="V1186"/>
  <c r="T1186"/>
  <c r="S1186"/>
  <c r="R1186"/>
  <c r="J1186"/>
  <c r="I1186"/>
  <c r="H1186"/>
  <c r="G1186"/>
  <c r="F1186"/>
  <c r="C1186"/>
  <c r="B1186"/>
  <c r="AB1185"/>
  <c r="X1185"/>
  <c r="V1185"/>
  <c r="T1185"/>
  <c r="S1185"/>
  <c r="R1185"/>
  <c r="J1185"/>
  <c r="I1185"/>
  <c r="H1185"/>
  <c r="G1185"/>
  <c r="F1185"/>
  <c r="C1185"/>
  <c r="B1185"/>
  <c r="AB1184"/>
  <c r="X1184"/>
  <c r="V1184"/>
  <c r="T1184"/>
  <c r="S1184"/>
  <c r="R1184"/>
  <c r="J1184"/>
  <c r="I1184"/>
  <c r="H1184"/>
  <c r="G1184"/>
  <c r="F1184"/>
  <c r="C1184"/>
  <c r="B1184"/>
  <c r="AB1183"/>
  <c r="X1183"/>
  <c r="V1183"/>
  <c r="T1183"/>
  <c r="S1183"/>
  <c r="R1183"/>
  <c r="J1183"/>
  <c r="I1183"/>
  <c r="H1183"/>
  <c r="G1183"/>
  <c r="F1183"/>
  <c r="C1183"/>
  <c r="B1183"/>
  <c r="AB1182"/>
  <c r="X1182"/>
  <c r="V1182"/>
  <c r="T1182"/>
  <c r="S1182"/>
  <c r="R1182"/>
  <c r="J1182"/>
  <c r="I1182"/>
  <c r="H1182"/>
  <c r="G1182"/>
  <c r="F1182"/>
  <c r="C1182"/>
  <c r="B1182"/>
  <c r="AB1181"/>
  <c r="X1181"/>
  <c r="V1181"/>
  <c r="T1181"/>
  <c r="S1181"/>
  <c r="R1181"/>
  <c r="J1181"/>
  <c r="I1181"/>
  <c r="H1181"/>
  <c r="G1181"/>
  <c r="F1181"/>
  <c r="C1181"/>
  <c r="B1181"/>
  <c r="AB1180"/>
  <c r="X1180"/>
  <c r="V1180"/>
  <c r="T1180"/>
  <c r="S1180"/>
  <c r="R1180"/>
  <c r="J1180"/>
  <c r="I1180"/>
  <c r="H1180"/>
  <c r="G1180"/>
  <c r="F1180"/>
  <c r="C1180"/>
  <c r="B1180"/>
  <c r="AB1179"/>
  <c r="X1179"/>
  <c r="V1179"/>
  <c r="T1179"/>
  <c r="S1179"/>
  <c r="R1179"/>
  <c r="J1179"/>
  <c r="I1179"/>
  <c r="H1179"/>
  <c r="G1179"/>
  <c r="F1179"/>
  <c r="C1179"/>
  <c r="B1179"/>
  <c r="AB1178"/>
  <c r="X1178"/>
  <c r="V1178"/>
  <c r="T1178"/>
  <c r="S1178"/>
  <c r="R1178"/>
  <c r="J1178"/>
  <c r="I1178"/>
  <c r="H1178"/>
  <c r="G1178"/>
  <c r="F1178"/>
  <c r="C1178"/>
  <c r="B1178"/>
  <c r="AB1177"/>
  <c r="X1177"/>
  <c r="V1177"/>
  <c r="T1177"/>
  <c r="S1177"/>
  <c r="R1177"/>
  <c r="J1177"/>
  <c r="I1177"/>
  <c r="H1177"/>
  <c r="G1177"/>
  <c r="F1177"/>
  <c r="C1177"/>
  <c r="B1177"/>
  <c r="AB1176"/>
  <c r="X1176"/>
  <c r="V1176"/>
  <c r="T1176"/>
  <c r="S1176"/>
  <c r="R1176"/>
  <c r="J1176"/>
  <c r="I1176"/>
  <c r="H1176"/>
  <c r="G1176"/>
  <c r="F1176"/>
  <c r="C1176"/>
  <c r="B1176"/>
  <c r="AB1175"/>
  <c r="X1175"/>
  <c r="V1175"/>
  <c r="T1175"/>
  <c r="S1175"/>
  <c r="R1175"/>
  <c r="J1175"/>
  <c r="I1175"/>
  <c r="H1175"/>
  <c r="G1175"/>
  <c r="F1175"/>
  <c r="C1175"/>
  <c r="B1175"/>
  <c r="AB1174"/>
  <c r="X1174"/>
  <c r="V1174"/>
  <c r="T1174"/>
  <c r="S1174"/>
  <c r="R1174"/>
  <c r="J1174"/>
  <c r="I1174"/>
  <c r="H1174"/>
  <c r="G1174"/>
  <c r="F1174"/>
  <c r="C1174"/>
  <c r="B1174"/>
  <c r="AB1173"/>
  <c r="X1173"/>
  <c r="V1173"/>
  <c r="T1173"/>
  <c r="S1173"/>
  <c r="R1173"/>
  <c r="J1173"/>
  <c r="I1173"/>
  <c r="H1173"/>
  <c r="G1173"/>
  <c r="F1173"/>
  <c r="C1173"/>
  <c r="B1173"/>
  <c r="AB1172"/>
  <c r="X1172"/>
  <c r="V1172"/>
  <c r="T1172"/>
  <c r="S1172"/>
  <c r="R1172"/>
  <c r="J1172"/>
  <c r="I1172"/>
  <c r="H1172"/>
  <c r="G1172"/>
  <c r="F1172"/>
  <c r="C1172"/>
  <c r="B1172"/>
  <c r="AB1171"/>
  <c r="X1171"/>
  <c r="V1171"/>
  <c r="T1171"/>
  <c r="S1171"/>
  <c r="R1171"/>
  <c r="J1171"/>
  <c r="I1171"/>
  <c r="H1171"/>
  <c r="G1171"/>
  <c r="F1171"/>
  <c r="C1171"/>
  <c r="B1171"/>
  <c r="AB1170"/>
  <c r="X1170"/>
  <c r="V1170"/>
  <c r="T1170"/>
  <c r="S1170"/>
  <c r="R1170"/>
  <c r="J1170"/>
  <c r="I1170"/>
  <c r="H1170"/>
  <c r="G1170"/>
  <c r="F1170"/>
  <c r="C1170"/>
  <c r="B1170"/>
  <c r="AB1169"/>
  <c r="X1169"/>
  <c r="V1169"/>
  <c r="T1169"/>
  <c r="S1169"/>
  <c r="R1169"/>
  <c r="J1169"/>
  <c r="I1169"/>
  <c r="H1169"/>
  <c r="G1169"/>
  <c r="F1169"/>
  <c r="C1169"/>
  <c r="B1169"/>
  <c r="AB1168"/>
  <c r="X1168"/>
  <c r="V1168"/>
  <c r="T1168"/>
  <c r="S1168"/>
  <c r="R1168"/>
  <c r="J1168"/>
  <c r="I1168"/>
  <c r="H1168"/>
  <c r="G1168"/>
  <c r="F1168"/>
  <c r="C1168"/>
  <c r="B1168"/>
  <c r="AB1167"/>
  <c r="X1167"/>
  <c r="V1167"/>
  <c r="T1167"/>
  <c r="S1167"/>
  <c r="R1167"/>
  <c r="J1167"/>
  <c r="I1167"/>
  <c r="H1167"/>
  <c r="G1167"/>
  <c r="F1167"/>
  <c r="C1167"/>
  <c r="B1167"/>
  <c r="AB1166"/>
  <c r="X1166"/>
  <c r="V1166"/>
  <c r="T1166"/>
  <c r="S1166"/>
  <c r="R1166"/>
  <c r="J1166"/>
  <c r="I1166"/>
  <c r="H1166"/>
  <c r="G1166"/>
  <c r="F1166"/>
  <c r="C1166"/>
  <c r="B1166"/>
  <c r="AB1165"/>
  <c r="X1165"/>
  <c r="V1165"/>
  <c r="T1165"/>
  <c r="S1165"/>
  <c r="R1165"/>
  <c r="J1165"/>
  <c r="I1165"/>
  <c r="H1165"/>
  <c r="G1165"/>
  <c r="F1165"/>
  <c r="C1165"/>
  <c r="B1165"/>
  <c r="AB1164"/>
  <c r="X1164"/>
  <c r="V1164"/>
  <c r="T1164"/>
  <c r="S1164"/>
  <c r="R1164"/>
  <c r="J1164"/>
  <c r="I1164"/>
  <c r="H1164"/>
  <c r="G1164"/>
  <c r="F1164"/>
  <c r="C1164"/>
  <c r="B1164"/>
  <c r="AB1163"/>
  <c r="X1163"/>
  <c r="V1163"/>
  <c r="T1163"/>
  <c r="S1163"/>
  <c r="R1163"/>
  <c r="J1163"/>
  <c r="I1163"/>
  <c r="H1163"/>
  <c r="G1163"/>
  <c r="F1163"/>
  <c r="C1163"/>
  <c r="B1163"/>
  <c r="AB1162"/>
  <c r="X1162"/>
  <c r="V1162"/>
  <c r="T1162"/>
  <c r="S1162"/>
  <c r="R1162"/>
  <c r="J1162"/>
  <c r="I1162"/>
  <c r="H1162"/>
  <c r="G1162"/>
  <c r="F1162"/>
  <c r="C1162"/>
  <c r="B1162"/>
  <c r="AB1161"/>
  <c r="X1161"/>
  <c r="V1161"/>
  <c r="T1161"/>
  <c r="S1161"/>
  <c r="R1161"/>
  <c r="J1161"/>
  <c r="I1161"/>
  <c r="H1161"/>
  <c r="G1161"/>
  <c r="F1161"/>
  <c r="C1161"/>
  <c r="B1161"/>
  <c r="AB1160"/>
  <c r="X1160"/>
  <c r="V1160"/>
  <c r="T1160"/>
  <c r="S1160"/>
  <c r="R1160"/>
  <c r="J1160"/>
  <c r="I1160"/>
  <c r="H1160"/>
  <c r="G1160"/>
  <c r="F1160"/>
  <c r="C1160"/>
  <c r="B1160"/>
  <c r="AB1159"/>
  <c r="X1159"/>
  <c r="V1159"/>
  <c r="T1159"/>
  <c r="S1159"/>
  <c r="R1159"/>
  <c r="J1159"/>
  <c r="I1159"/>
  <c r="H1159"/>
  <c r="G1159"/>
  <c r="F1159"/>
  <c r="C1159"/>
  <c r="B1159"/>
  <c r="AB1158"/>
  <c r="X1158"/>
  <c r="V1158"/>
  <c r="T1158"/>
  <c r="S1158"/>
  <c r="R1158"/>
  <c r="J1158"/>
  <c r="I1158"/>
  <c r="H1158"/>
  <c r="G1158"/>
  <c r="F1158"/>
  <c r="C1158"/>
  <c r="B1158"/>
  <c r="AB1157"/>
  <c r="X1157"/>
  <c r="V1157"/>
  <c r="T1157"/>
  <c r="S1157"/>
  <c r="R1157"/>
  <c r="J1157"/>
  <c r="I1157"/>
  <c r="H1157"/>
  <c r="G1157"/>
  <c r="F1157"/>
  <c r="C1157"/>
  <c r="B1157"/>
  <c r="AB1156"/>
  <c r="X1156"/>
  <c r="V1156"/>
  <c r="T1156"/>
  <c r="S1156"/>
  <c r="R1156"/>
  <c r="J1156"/>
  <c r="I1156"/>
  <c r="H1156"/>
  <c r="G1156"/>
  <c r="F1156"/>
  <c r="C1156"/>
  <c r="B1156"/>
  <c r="AB1155"/>
  <c r="X1155"/>
  <c r="V1155"/>
  <c r="T1155"/>
  <c r="S1155"/>
  <c r="R1155"/>
  <c r="J1155"/>
  <c r="I1155"/>
  <c r="H1155"/>
  <c r="G1155"/>
  <c r="F1155"/>
  <c r="C1155"/>
  <c r="B1155"/>
  <c r="AB1154"/>
  <c r="X1154"/>
  <c r="V1154"/>
  <c r="T1154"/>
  <c r="S1154"/>
  <c r="R1154"/>
  <c r="J1154"/>
  <c r="I1154"/>
  <c r="H1154"/>
  <c r="G1154"/>
  <c r="F1154"/>
  <c r="C1154"/>
  <c r="B1154"/>
  <c r="AB1153"/>
  <c r="X1153"/>
  <c r="V1153"/>
  <c r="T1153"/>
  <c r="S1153"/>
  <c r="R1153"/>
  <c r="J1153"/>
  <c r="I1153"/>
  <c r="H1153"/>
  <c r="G1153"/>
  <c r="F1153"/>
  <c r="C1153"/>
  <c r="B1153"/>
  <c r="AB1152"/>
  <c r="X1152"/>
  <c r="V1152"/>
  <c r="T1152"/>
  <c r="S1152"/>
  <c r="R1152"/>
  <c r="J1152"/>
  <c r="I1152"/>
  <c r="H1152"/>
  <c r="G1152"/>
  <c r="F1152"/>
  <c r="C1152"/>
  <c r="B1152"/>
  <c r="AB1151"/>
  <c r="X1151"/>
  <c r="V1151"/>
  <c r="T1151"/>
  <c r="S1151"/>
  <c r="R1151"/>
  <c r="J1151"/>
  <c r="I1151"/>
  <c r="H1151"/>
  <c r="G1151"/>
  <c r="F1151"/>
  <c r="C1151"/>
  <c r="B1151"/>
  <c r="AB1150"/>
  <c r="X1150"/>
  <c r="V1150"/>
  <c r="T1150"/>
  <c r="S1150"/>
  <c r="R1150"/>
  <c r="J1150"/>
  <c r="I1150"/>
  <c r="H1150"/>
  <c r="G1150"/>
  <c r="F1150"/>
  <c r="C1150"/>
  <c r="B1150"/>
  <c r="AB1149"/>
  <c r="X1149"/>
  <c r="V1149"/>
  <c r="T1149"/>
  <c r="S1149"/>
  <c r="R1149"/>
  <c r="J1149"/>
  <c r="I1149"/>
  <c r="H1149"/>
  <c r="G1149"/>
  <c r="F1149"/>
  <c r="C1149"/>
  <c r="B1149"/>
  <c r="AB1148"/>
  <c r="X1148"/>
  <c r="V1148"/>
  <c r="T1148"/>
  <c r="S1148"/>
  <c r="R1148"/>
  <c r="J1148"/>
  <c r="I1148"/>
  <c r="H1148"/>
  <c r="G1148"/>
  <c r="F1148"/>
  <c r="C1148"/>
  <c r="B1148"/>
  <c r="AB1147"/>
  <c r="X1147"/>
  <c r="V1147"/>
  <c r="T1147"/>
  <c r="S1147"/>
  <c r="R1147"/>
  <c r="J1147"/>
  <c r="I1147"/>
  <c r="H1147"/>
  <c r="G1147"/>
  <c r="F1147"/>
  <c r="C1147"/>
  <c r="B1147"/>
  <c r="AB1146"/>
  <c r="X1146"/>
  <c r="V1146"/>
  <c r="T1146"/>
  <c r="S1146"/>
  <c r="R1146"/>
  <c r="J1146"/>
  <c r="I1146"/>
  <c r="H1146"/>
  <c r="G1146"/>
  <c r="F1146"/>
  <c r="C1146"/>
  <c r="B1146"/>
  <c r="AB1145"/>
  <c r="X1145"/>
  <c r="V1145"/>
  <c r="T1145"/>
  <c r="S1145"/>
  <c r="R1145"/>
  <c r="J1145"/>
  <c r="I1145"/>
  <c r="H1145"/>
  <c r="G1145"/>
  <c r="F1145"/>
  <c r="C1145"/>
  <c r="B1145"/>
  <c r="AB1144"/>
  <c r="X1144"/>
  <c r="V1144"/>
  <c r="T1144"/>
  <c r="S1144"/>
  <c r="R1144"/>
  <c r="J1144"/>
  <c r="I1144"/>
  <c r="H1144"/>
  <c r="G1144"/>
  <c r="F1144"/>
  <c r="C1144"/>
  <c r="B1144"/>
  <c r="AB1143"/>
  <c r="X1143"/>
  <c r="V1143"/>
  <c r="T1143"/>
  <c r="S1143"/>
  <c r="R1143"/>
  <c r="J1143"/>
  <c r="I1143"/>
  <c r="H1143"/>
  <c r="G1143"/>
  <c r="F1143"/>
  <c r="C1143"/>
  <c r="B1143"/>
  <c r="AB1142"/>
  <c r="X1142"/>
  <c r="V1142"/>
  <c r="T1142"/>
  <c r="S1142"/>
  <c r="R1142"/>
  <c r="J1142"/>
  <c r="I1142"/>
  <c r="H1142"/>
  <c r="G1142"/>
  <c r="F1142"/>
  <c r="C1142"/>
  <c r="B1142"/>
  <c r="AB1141"/>
  <c r="X1141"/>
  <c r="V1141"/>
  <c r="T1141"/>
  <c r="S1141"/>
  <c r="R1141"/>
  <c r="J1141"/>
  <c r="I1141"/>
  <c r="H1141"/>
  <c r="G1141"/>
  <c r="F1141"/>
  <c r="C1141"/>
  <c r="B1141"/>
  <c r="AB1140"/>
  <c r="X1140"/>
  <c r="V1140"/>
  <c r="T1140"/>
  <c r="S1140"/>
  <c r="R1140"/>
  <c r="J1140"/>
  <c r="I1140"/>
  <c r="H1140"/>
  <c r="G1140"/>
  <c r="F1140"/>
  <c r="C1140"/>
  <c r="B1140"/>
  <c r="AB1139"/>
  <c r="X1139"/>
  <c r="V1139"/>
  <c r="T1139"/>
  <c r="S1139"/>
  <c r="R1139"/>
  <c r="J1139"/>
  <c r="I1139"/>
  <c r="H1139"/>
  <c r="G1139"/>
  <c r="F1139"/>
  <c r="C1139"/>
  <c r="B1139"/>
  <c r="AB1138"/>
  <c r="X1138"/>
  <c r="V1138"/>
  <c r="T1138"/>
  <c r="S1138"/>
  <c r="R1138"/>
  <c r="J1138"/>
  <c r="I1138"/>
  <c r="H1138"/>
  <c r="G1138"/>
  <c r="F1138"/>
  <c r="C1138"/>
  <c r="B1138"/>
  <c r="AB1137"/>
  <c r="X1137"/>
  <c r="V1137"/>
  <c r="T1137"/>
  <c r="S1137"/>
  <c r="R1137"/>
  <c r="J1137"/>
  <c r="I1137"/>
  <c r="H1137"/>
  <c r="G1137"/>
  <c r="F1137"/>
  <c r="C1137"/>
  <c r="B1137"/>
  <c r="AB1136"/>
  <c r="X1136"/>
  <c r="V1136"/>
  <c r="T1136"/>
  <c r="S1136"/>
  <c r="R1136"/>
  <c r="J1136"/>
  <c r="I1136"/>
  <c r="H1136"/>
  <c r="G1136"/>
  <c r="F1136"/>
  <c r="C1136"/>
  <c r="B1136"/>
  <c r="AB1135"/>
  <c r="X1135"/>
  <c r="V1135"/>
  <c r="T1135"/>
  <c r="S1135"/>
  <c r="R1135"/>
  <c r="J1135"/>
  <c r="I1135"/>
  <c r="H1135"/>
  <c r="G1135"/>
  <c r="F1135"/>
  <c r="C1135"/>
  <c r="B1135"/>
  <c r="AB1134"/>
  <c r="X1134"/>
  <c r="V1134"/>
  <c r="T1134"/>
  <c r="S1134"/>
  <c r="R1134"/>
  <c r="J1134"/>
  <c r="I1134"/>
  <c r="H1134"/>
  <c r="G1134"/>
  <c r="F1134"/>
  <c r="C1134"/>
  <c r="B1134"/>
  <c r="AB1133"/>
  <c r="X1133"/>
  <c r="V1133"/>
  <c r="T1133"/>
  <c r="S1133"/>
  <c r="R1133"/>
  <c r="J1133"/>
  <c r="I1133"/>
  <c r="H1133"/>
  <c r="G1133"/>
  <c r="F1133"/>
  <c r="C1133"/>
  <c r="B1133"/>
  <c r="AB1132"/>
  <c r="X1132"/>
  <c r="V1132"/>
  <c r="T1132"/>
  <c r="S1132"/>
  <c r="R1132"/>
  <c r="J1132"/>
  <c r="I1132"/>
  <c r="H1132"/>
  <c r="G1132"/>
  <c r="F1132"/>
  <c r="C1132"/>
  <c r="B1132"/>
  <c r="AB1131"/>
  <c r="X1131"/>
  <c r="V1131"/>
  <c r="T1131"/>
  <c r="S1131"/>
  <c r="R1131"/>
  <c r="J1131"/>
  <c r="I1131"/>
  <c r="H1131"/>
  <c r="G1131"/>
  <c r="F1131"/>
  <c r="C1131"/>
  <c r="B1131"/>
  <c r="AB1130"/>
  <c r="X1130"/>
  <c r="V1130"/>
  <c r="T1130"/>
  <c r="S1130"/>
  <c r="R1130"/>
  <c r="J1130"/>
  <c r="I1130"/>
  <c r="H1130"/>
  <c r="G1130"/>
  <c r="F1130"/>
  <c r="C1130"/>
  <c r="B1130"/>
  <c r="AB1129"/>
  <c r="X1129"/>
  <c r="V1129"/>
  <c r="T1129"/>
  <c r="S1129"/>
  <c r="R1129"/>
  <c r="J1129"/>
  <c r="I1129"/>
  <c r="H1129"/>
  <c r="G1129"/>
  <c r="F1129"/>
  <c r="C1129"/>
  <c r="B1129"/>
  <c r="AB1128"/>
  <c r="X1128"/>
  <c r="V1128"/>
  <c r="T1128"/>
  <c r="S1128"/>
  <c r="R1128"/>
  <c r="J1128"/>
  <c r="I1128"/>
  <c r="H1128"/>
  <c r="G1128"/>
  <c r="F1128"/>
  <c r="C1128"/>
  <c r="B1128"/>
  <c r="AB1127"/>
  <c r="X1127"/>
  <c r="V1127"/>
  <c r="T1127"/>
  <c r="S1127"/>
  <c r="R1127"/>
  <c r="J1127"/>
  <c r="I1127"/>
  <c r="H1127"/>
  <c r="G1127"/>
  <c r="F1127"/>
  <c r="C1127"/>
  <c r="B1127"/>
  <c r="AB1126"/>
  <c r="X1126"/>
  <c r="V1126"/>
  <c r="T1126"/>
  <c r="S1126"/>
  <c r="R1126"/>
  <c r="J1126"/>
  <c r="I1126"/>
  <c r="H1126"/>
  <c r="G1126"/>
  <c r="F1126"/>
  <c r="C1126"/>
  <c r="B1126"/>
  <c r="AB1125"/>
  <c r="X1125"/>
  <c r="V1125"/>
  <c r="T1125"/>
  <c r="S1125"/>
  <c r="R1125"/>
  <c r="J1125"/>
  <c r="I1125"/>
  <c r="H1125"/>
  <c r="G1125"/>
  <c r="F1125"/>
  <c r="C1125"/>
  <c r="B1125"/>
  <c r="AB1124"/>
  <c r="X1124"/>
  <c r="V1124"/>
  <c r="T1124"/>
  <c r="S1124"/>
  <c r="R1124"/>
  <c r="J1124"/>
  <c r="I1124"/>
  <c r="H1124"/>
  <c r="G1124"/>
  <c r="F1124"/>
  <c r="C1124"/>
  <c r="B1124"/>
  <c r="AB1123"/>
  <c r="X1123"/>
  <c r="V1123"/>
  <c r="T1123"/>
  <c r="S1123"/>
  <c r="R1123"/>
  <c r="J1123"/>
  <c r="I1123"/>
  <c r="H1123"/>
  <c r="G1123"/>
  <c r="F1123"/>
  <c r="C1123"/>
  <c r="B1123"/>
  <c r="AB1122"/>
  <c r="X1122"/>
  <c r="V1122"/>
  <c r="T1122"/>
  <c r="S1122"/>
  <c r="R1122"/>
  <c r="J1122"/>
  <c r="I1122"/>
  <c r="H1122"/>
  <c r="G1122"/>
  <c r="F1122"/>
  <c r="C1122"/>
  <c r="B1122"/>
  <c r="AB1121"/>
  <c r="X1121"/>
  <c r="V1121"/>
  <c r="T1121"/>
  <c r="S1121"/>
  <c r="R1121"/>
  <c r="J1121"/>
  <c r="I1121"/>
  <c r="H1121"/>
  <c r="G1121"/>
  <c r="F1121"/>
  <c r="C1121"/>
  <c r="B1121"/>
  <c r="AB1120"/>
  <c r="X1120"/>
  <c r="V1120"/>
  <c r="T1120"/>
  <c r="S1120"/>
  <c r="R1120"/>
  <c r="J1120"/>
  <c r="I1120"/>
  <c r="H1120"/>
  <c r="G1120"/>
  <c r="F1120"/>
  <c r="C1120"/>
  <c r="B1120"/>
  <c r="AB1119"/>
  <c r="X1119"/>
  <c r="V1119"/>
  <c r="T1119"/>
  <c r="S1119"/>
  <c r="R1119"/>
  <c r="J1119"/>
  <c r="I1119"/>
  <c r="H1119"/>
  <c r="G1119"/>
  <c r="F1119"/>
  <c r="C1119"/>
  <c r="B1119"/>
  <c r="AB1118"/>
  <c r="X1118"/>
  <c r="V1118"/>
  <c r="T1118"/>
  <c r="S1118"/>
  <c r="R1118"/>
  <c r="J1118"/>
  <c r="I1118"/>
  <c r="H1118"/>
  <c r="G1118"/>
  <c r="F1118"/>
  <c r="C1118"/>
  <c r="B1118"/>
  <c r="AB1117"/>
  <c r="X1117"/>
  <c r="V1117"/>
  <c r="T1117"/>
  <c r="S1117"/>
  <c r="R1117"/>
  <c r="J1117"/>
  <c r="I1117"/>
  <c r="H1117"/>
  <c r="G1117"/>
  <c r="F1117"/>
  <c r="C1117"/>
  <c r="B1117"/>
  <c r="AB1116"/>
  <c r="X1116"/>
  <c r="V1116"/>
  <c r="T1116"/>
  <c r="S1116"/>
  <c r="R1116"/>
  <c r="J1116"/>
  <c r="I1116"/>
  <c r="H1116"/>
  <c r="G1116"/>
  <c r="F1116"/>
  <c r="C1116"/>
  <c r="B1116"/>
  <c r="AB1115"/>
  <c r="X1115"/>
  <c r="V1115"/>
  <c r="T1115"/>
  <c r="S1115"/>
  <c r="R1115"/>
  <c r="J1115"/>
  <c r="I1115"/>
  <c r="H1115"/>
  <c r="G1115"/>
  <c r="F1115"/>
  <c r="C1115"/>
  <c r="B1115"/>
  <c r="AB1114"/>
  <c r="X1114"/>
  <c r="V1114"/>
  <c r="T1114"/>
  <c r="S1114"/>
  <c r="R1114"/>
  <c r="J1114"/>
  <c r="I1114"/>
  <c r="H1114"/>
  <c r="G1114"/>
  <c r="F1114"/>
  <c r="C1114"/>
  <c r="B1114"/>
  <c r="AB1113"/>
  <c r="X1113"/>
  <c r="V1113"/>
  <c r="T1113"/>
  <c r="S1113"/>
  <c r="R1113"/>
  <c r="J1113"/>
  <c r="I1113"/>
  <c r="H1113"/>
  <c r="G1113"/>
  <c r="F1113"/>
  <c r="C1113"/>
  <c r="B1113"/>
  <c r="AB1112"/>
  <c r="X1112"/>
  <c r="V1112"/>
  <c r="T1112"/>
  <c r="S1112"/>
  <c r="R1112"/>
  <c r="J1112"/>
  <c r="I1112"/>
  <c r="H1112"/>
  <c r="G1112"/>
  <c r="F1112"/>
  <c r="C1112"/>
  <c r="B1112"/>
  <c r="AB1111"/>
  <c r="X1111"/>
  <c r="V1111"/>
  <c r="T1111"/>
  <c r="S1111"/>
  <c r="R1111"/>
  <c r="J1111"/>
  <c r="I1111"/>
  <c r="H1111"/>
  <c r="G1111"/>
  <c r="F1111"/>
  <c r="C1111"/>
  <c r="B1111"/>
  <c r="AB1110"/>
  <c r="X1110"/>
  <c r="V1110"/>
  <c r="T1110"/>
  <c r="S1110"/>
  <c r="R1110"/>
  <c r="J1110"/>
  <c r="I1110"/>
  <c r="H1110"/>
  <c r="G1110"/>
  <c r="F1110"/>
  <c r="C1110"/>
  <c r="B1110"/>
  <c r="AB1109"/>
  <c r="X1109"/>
  <c r="V1109"/>
  <c r="T1109"/>
  <c r="S1109"/>
  <c r="R1109"/>
  <c r="J1109"/>
  <c r="I1109"/>
  <c r="H1109"/>
  <c r="G1109"/>
  <c r="F1109"/>
  <c r="C1109"/>
  <c r="B1109"/>
  <c r="AB1108"/>
  <c r="X1108"/>
  <c r="V1108"/>
  <c r="T1108"/>
  <c r="S1108"/>
  <c r="R1108"/>
  <c r="J1108"/>
  <c r="I1108"/>
  <c r="H1108"/>
  <c r="G1108"/>
  <c r="F1108"/>
  <c r="C1108"/>
  <c r="B1108"/>
  <c r="AB1107"/>
  <c r="X1107"/>
  <c r="V1107"/>
  <c r="T1107"/>
  <c r="S1107"/>
  <c r="R1107"/>
  <c r="J1107"/>
  <c r="I1107"/>
  <c r="H1107"/>
  <c r="G1107"/>
  <c r="F1107"/>
  <c r="C1107"/>
  <c r="B1107"/>
  <c r="AB1106"/>
  <c r="X1106"/>
  <c r="V1106"/>
  <c r="T1106"/>
  <c r="S1106"/>
  <c r="R1106"/>
  <c r="J1106"/>
  <c r="I1106"/>
  <c r="H1106"/>
  <c r="G1106"/>
  <c r="F1106"/>
  <c r="C1106"/>
  <c r="B1106"/>
  <c r="AB1105"/>
  <c r="X1105"/>
  <c r="V1105"/>
  <c r="T1105"/>
  <c r="S1105"/>
  <c r="R1105"/>
  <c r="J1105"/>
  <c r="I1105"/>
  <c r="H1105"/>
  <c r="G1105"/>
  <c r="F1105"/>
  <c r="C1105"/>
  <c r="B1105"/>
  <c r="AB1104"/>
  <c r="X1104"/>
  <c r="V1104"/>
  <c r="T1104"/>
  <c r="S1104"/>
  <c r="R1104"/>
  <c r="J1104"/>
  <c r="I1104"/>
  <c r="H1104"/>
  <c r="G1104"/>
  <c r="F1104"/>
  <c r="C1104"/>
  <c r="B1104"/>
  <c r="AB1103"/>
  <c r="X1103"/>
  <c r="V1103"/>
  <c r="T1103"/>
  <c r="S1103"/>
  <c r="R1103"/>
  <c r="J1103"/>
  <c r="I1103"/>
  <c r="H1103"/>
  <c r="G1103"/>
  <c r="F1103"/>
  <c r="C1103"/>
  <c r="B1103"/>
  <c r="AB1102"/>
  <c r="X1102"/>
  <c r="V1102"/>
  <c r="T1102"/>
  <c r="S1102"/>
  <c r="R1102"/>
  <c r="J1102"/>
  <c r="I1102"/>
  <c r="H1102"/>
  <c r="G1102"/>
  <c r="F1102"/>
  <c r="C1102"/>
  <c r="B1102"/>
  <c r="AB1101"/>
  <c r="X1101"/>
  <c r="V1101"/>
  <c r="T1101"/>
  <c r="S1101"/>
  <c r="R1101"/>
  <c r="J1101"/>
  <c r="I1101"/>
  <c r="H1101"/>
  <c r="G1101"/>
  <c r="F1101"/>
  <c r="C1101"/>
  <c r="B1101"/>
  <c r="AB1100"/>
  <c r="X1100"/>
  <c r="V1100"/>
  <c r="T1100"/>
  <c r="S1100"/>
  <c r="R1100"/>
  <c r="J1100"/>
  <c r="I1100"/>
  <c r="H1100"/>
  <c r="G1100"/>
  <c r="F1100"/>
  <c r="C1100"/>
  <c r="B1100"/>
  <c r="AB1099"/>
  <c r="X1099"/>
  <c r="V1099"/>
  <c r="T1099"/>
  <c r="S1099"/>
  <c r="R1099"/>
  <c r="J1099"/>
  <c r="I1099"/>
  <c r="H1099"/>
  <c r="G1099"/>
  <c r="F1099"/>
  <c r="C1099"/>
  <c r="B1099"/>
  <c r="AB1098"/>
  <c r="X1098"/>
  <c r="V1098"/>
  <c r="T1098"/>
  <c r="S1098"/>
  <c r="R1098"/>
  <c r="J1098"/>
  <c r="I1098"/>
  <c r="H1098"/>
  <c r="G1098"/>
  <c r="F1098"/>
  <c r="C1098"/>
  <c r="B1098"/>
  <c r="AB1097"/>
  <c r="X1097"/>
  <c r="V1097"/>
  <c r="T1097"/>
  <c r="S1097"/>
  <c r="R1097"/>
  <c r="J1097"/>
  <c r="I1097"/>
  <c r="H1097"/>
  <c r="G1097"/>
  <c r="F1097"/>
  <c r="C1097"/>
  <c r="B1097"/>
  <c r="AB1096"/>
  <c r="X1096"/>
  <c r="V1096"/>
  <c r="T1096"/>
  <c r="S1096"/>
  <c r="R1096"/>
  <c r="J1096"/>
  <c r="I1096"/>
  <c r="H1096"/>
  <c r="G1096"/>
  <c r="F1096"/>
  <c r="C1096"/>
  <c r="B1096"/>
  <c r="AB1095"/>
  <c r="X1095"/>
  <c r="V1095"/>
  <c r="T1095"/>
  <c r="S1095"/>
  <c r="R1095"/>
  <c r="J1095"/>
  <c r="I1095"/>
  <c r="H1095"/>
  <c r="G1095"/>
  <c r="F1095"/>
  <c r="C1095"/>
  <c r="B1095"/>
  <c r="AB1094"/>
  <c r="X1094"/>
  <c r="V1094"/>
  <c r="T1094"/>
  <c r="S1094"/>
  <c r="R1094"/>
  <c r="J1094"/>
  <c r="I1094"/>
  <c r="H1094"/>
  <c r="G1094"/>
  <c r="F1094"/>
  <c r="C1094"/>
  <c r="B1094"/>
  <c r="AB1093"/>
  <c r="X1093"/>
  <c r="V1093"/>
  <c r="T1093"/>
  <c r="S1093"/>
  <c r="R1093"/>
  <c r="J1093"/>
  <c r="I1093"/>
  <c r="H1093"/>
  <c r="G1093"/>
  <c r="F1093"/>
  <c r="C1093"/>
  <c r="B1093"/>
  <c r="AB1092"/>
  <c r="X1092"/>
  <c r="V1092"/>
  <c r="T1092"/>
  <c r="S1092"/>
  <c r="R1092"/>
  <c r="J1092"/>
  <c r="I1092"/>
  <c r="H1092"/>
  <c r="G1092"/>
  <c r="F1092"/>
  <c r="C1092"/>
  <c r="B1092"/>
  <c r="AB1091"/>
  <c r="X1091"/>
  <c r="V1091"/>
  <c r="T1091"/>
  <c r="S1091"/>
  <c r="R1091"/>
  <c r="J1091"/>
  <c r="I1091"/>
  <c r="H1091"/>
  <c r="G1091"/>
  <c r="F1091"/>
  <c r="C1091"/>
  <c r="B1091"/>
  <c r="AB1090"/>
  <c r="X1090"/>
  <c r="V1090"/>
  <c r="T1090"/>
  <c r="S1090"/>
  <c r="R1090"/>
  <c r="J1090"/>
  <c r="I1090"/>
  <c r="H1090"/>
  <c r="G1090"/>
  <c r="F1090"/>
  <c r="C1090"/>
  <c r="B1090"/>
  <c r="AB1089"/>
  <c r="X1089"/>
  <c r="V1089"/>
  <c r="T1089"/>
  <c r="S1089"/>
  <c r="R1089"/>
  <c r="J1089"/>
  <c r="I1089"/>
  <c r="H1089"/>
  <c r="G1089"/>
  <c r="F1089"/>
  <c r="C1089"/>
  <c r="B1089"/>
  <c r="AB1088"/>
  <c r="X1088"/>
  <c r="V1088"/>
  <c r="T1088"/>
  <c r="S1088"/>
  <c r="R1088"/>
  <c r="J1088"/>
  <c r="I1088"/>
  <c r="H1088"/>
  <c r="G1088"/>
  <c r="F1088"/>
  <c r="C1088"/>
  <c r="B1088"/>
  <c r="AB1087"/>
  <c r="X1087"/>
  <c r="V1087"/>
  <c r="T1087"/>
  <c r="S1087"/>
  <c r="R1087"/>
  <c r="J1087"/>
  <c r="I1087"/>
  <c r="H1087"/>
  <c r="G1087"/>
  <c r="F1087"/>
  <c r="C1087"/>
  <c r="B1087"/>
  <c r="AB1086"/>
  <c r="X1086"/>
  <c r="V1086"/>
  <c r="T1086"/>
  <c r="S1086"/>
  <c r="R1086"/>
  <c r="J1086"/>
  <c r="I1086"/>
  <c r="H1086"/>
  <c r="G1086"/>
  <c r="F1086"/>
  <c r="C1086"/>
  <c r="B1086"/>
  <c r="AB1085"/>
  <c r="X1085"/>
  <c r="V1085"/>
  <c r="T1085"/>
  <c r="S1085"/>
  <c r="R1085"/>
  <c r="J1085"/>
  <c r="I1085"/>
  <c r="H1085"/>
  <c r="G1085"/>
  <c r="F1085"/>
  <c r="C1085"/>
  <c r="B1085"/>
  <c r="AB1084"/>
  <c r="X1084"/>
  <c r="V1084"/>
  <c r="T1084"/>
  <c r="S1084"/>
  <c r="R1084"/>
  <c r="J1084"/>
  <c r="I1084"/>
  <c r="H1084"/>
  <c r="G1084"/>
  <c r="F1084"/>
  <c r="C1084"/>
  <c r="B1084"/>
  <c r="AB1083"/>
  <c r="X1083"/>
  <c r="V1083"/>
  <c r="T1083"/>
  <c r="S1083"/>
  <c r="R1083"/>
  <c r="J1083"/>
  <c r="I1083"/>
  <c r="H1083"/>
  <c r="G1083"/>
  <c r="F1083"/>
  <c r="C1083"/>
  <c r="B1083"/>
  <c r="AB1082"/>
  <c r="X1082"/>
  <c r="V1082"/>
  <c r="T1082"/>
  <c r="S1082"/>
  <c r="R1082"/>
  <c r="J1082"/>
  <c r="I1082"/>
  <c r="H1082"/>
  <c r="G1082"/>
  <c r="F1082"/>
  <c r="C1082"/>
  <c r="B1082"/>
  <c r="AB1081"/>
  <c r="X1081"/>
  <c r="V1081"/>
  <c r="T1081"/>
  <c r="S1081"/>
  <c r="R1081"/>
  <c r="J1081"/>
  <c r="I1081"/>
  <c r="H1081"/>
  <c r="G1081"/>
  <c r="F1081"/>
  <c r="C1081"/>
  <c r="B1081"/>
  <c r="AB1080"/>
  <c r="X1080"/>
  <c r="V1080"/>
  <c r="T1080"/>
  <c r="S1080"/>
  <c r="R1080"/>
  <c r="J1080"/>
  <c r="I1080"/>
  <c r="H1080"/>
  <c r="G1080"/>
  <c r="F1080"/>
  <c r="C1080"/>
  <c r="B1080"/>
  <c r="AB1079"/>
  <c r="X1079"/>
  <c r="V1079"/>
  <c r="T1079"/>
  <c r="S1079"/>
  <c r="R1079"/>
  <c r="J1079"/>
  <c r="I1079"/>
  <c r="H1079"/>
  <c r="G1079"/>
  <c r="F1079"/>
  <c r="C1079"/>
  <c r="B1079"/>
  <c r="AB1078"/>
  <c r="X1078"/>
  <c r="V1078"/>
  <c r="T1078"/>
  <c r="S1078"/>
  <c r="R1078"/>
  <c r="J1078"/>
  <c r="I1078"/>
  <c r="H1078"/>
  <c r="G1078"/>
  <c r="F1078"/>
  <c r="C1078"/>
  <c r="B1078"/>
  <c r="AB1077"/>
  <c r="X1077"/>
  <c r="V1077"/>
  <c r="T1077"/>
  <c r="S1077"/>
  <c r="R1077"/>
  <c r="J1077"/>
  <c r="I1077"/>
  <c r="H1077"/>
  <c r="G1077"/>
  <c r="F1077"/>
  <c r="C1077"/>
  <c r="B1077"/>
  <c r="AB1076"/>
  <c r="X1076"/>
  <c r="V1076"/>
  <c r="T1076"/>
  <c r="S1076"/>
  <c r="R1076"/>
  <c r="J1076"/>
  <c r="I1076"/>
  <c r="H1076"/>
  <c r="G1076"/>
  <c r="F1076"/>
  <c r="C1076"/>
  <c r="B1076"/>
  <c r="AB1075"/>
  <c r="X1075"/>
  <c r="V1075"/>
  <c r="T1075"/>
  <c r="S1075"/>
  <c r="R1075"/>
  <c r="J1075"/>
  <c r="I1075"/>
  <c r="H1075"/>
  <c r="G1075"/>
  <c r="F1075"/>
  <c r="C1075"/>
  <c r="B1075"/>
  <c r="AB1074"/>
  <c r="X1074"/>
  <c r="V1074"/>
  <c r="T1074"/>
  <c r="S1074"/>
  <c r="R1074"/>
  <c r="J1074"/>
  <c r="I1074"/>
  <c r="H1074"/>
  <c r="G1074"/>
  <c r="F1074"/>
  <c r="C1074"/>
  <c r="B1074"/>
  <c r="AB1073"/>
  <c r="X1073"/>
  <c r="V1073"/>
  <c r="T1073"/>
  <c r="S1073"/>
  <c r="R1073"/>
  <c r="J1073"/>
  <c r="I1073"/>
  <c r="H1073"/>
  <c r="G1073"/>
  <c r="F1073"/>
  <c r="C1073"/>
  <c r="B1073"/>
  <c r="AB1072"/>
  <c r="X1072"/>
  <c r="V1072"/>
  <c r="T1072"/>
  <c r="S1072"/>
  <c r="R1072"/>
  <c r="J1072"/>
  <c r="I1072"/>
  <c r="H1072"/>
  <c r="G1072"/>
  <c r="F1072"/>
  <c r="C1072"/>
  <c r="B1072"/>
  <c r="AB1071"/>
  <c r="X1071"/>
  <c r="V1071"/>
  <c r="T1071"/>
  <c r="S1071"/>
  <c r="R1071"/>
  <c r="J1071"/>
  <c r="I1071"/>
  <c r="H1071"/>
  <c r="G1071"/>
  <c r="F1071"/>
  <c r="C1071"/>
  <c r="B1071"/>
  <c r="AB1070"/>
  <c r="X1070"/>
  <c r="V1070"/>
  <c r="T1070"/>
  <c r="S1070"/>
  <c r="R1070"/>
  <c r="J1070"/>
  <c r="I1070"/>
  <c r="H1070"/>
  <c r="G1070"/>
  <c r="F1070"/>
  <c r="C1070"/>
  <c r="B1070"/>
  <c r="AB1069"/>
  <c r="X1069"/>
  <c r="V1069"/>
  <c r="T1069"/>
  <c r="S1069"/>
  <c r="R1069"/>
  <c r="J1069"/>
  <c r="I1069"/>
  <c r="H1069"/>
  <c r="G1069"/>
  <c r="F1069"/>
  <c r="C1069"/>
  <c r="B1069"/>
  <c r="AB1068"/>
  <c r="X1068"/>
  <c r="V1068"/>
  <c r="T1068"/>
  <c r="S1068"/>
  <c r="R1068"/>
  <c r="J1068"/>
  <c r="I1068"/>
  <c r="H1068"/>
  <c r="G1068"/>
  <c r="F1068"/>
  <c r="C1068"/>
  <c r="B1068"/>
  <c r="AB1067"/>
  <c r="X1067"/>
  <c r="V1067"/>
  <c r="T1067"/>
  <c r="S1067"/>
  <c r="R1067"/>
  <c r="J1067"/>
  <c r="I1067"/>
  <c r="H1067"/>
  <c r="G1067"/>
  <c r="F1067"/>
  <c r="C1067"/>
  <c r="B1067"/>
  <c r="AB1066"/>
  <c r="X1066"/>
  <c r="V1066"/>
  <c r="T1066"/>
  <c r="S1066"/>
  <c r="R1066"/>
  <c r="J1066"/>
  <c r="I1066"/>
  <c r="H1066"/>
  <c r="G1066"/>
  <c r="F1066"/>
  <c r="C1066"/>
  <c r="B1066"/>
  <c r="AB1065"/>
  <c r="X1065"/>
  <c r="V1065"/>
  <c r="T1065"/>
  <c r="S1065"/>
  <c r="R1065"/>
  <c r="J1065"/>
  <c r="I1065"/>
  <c r="H1065"/>
  <c r="G1065"/>
  <c r="F1065"/>
  <c r="C1065"/>
  <c r="B1065"/>
  <c r="AB1064"/>
  <c r="X1064"/>
  <c r="V1064"/>
  <c r="T1064"/>
  <c r="S1064"/>
  <c r="R1064"/>
  <c r="J1064"/>
  <c r="I1064"/>
  <c r="H1064"/>
  <c r="G1064"/>
  <c r="F1064"/>
  <c r="C1064"/>
  <c r="B1064"/>
  <c r="AB1063"/>
  <c r="X1063"/>
  <c r="V1063"/>
  <c r="T1063"/>
  <c r="S1063"/>
  <c r="R1063"/>
  <c r="J1063"/>
  <c r="I1063"/>
  <c r="H1063"/>
  <c r="G1063"/>
  <c r="F1063"/>
  <c r="C1063"/>
  <c r="B1063"/>
  <c r="AB1062"/>
  <c r="X1062"/>
  <c r="V1062"/>
  <c r="T1062"/>
  <c r="S1062"/>
  <c r="R1062"/>
  <c r="J1062"/>
  <c r="I1062"/>
  <c r="H1062"/>
  <c r="G1062"/>
  <c r="F1062"/>
  <c r="C1062"/>
  <c r="B1062"/>
  <c r="AB1061"/>
  <c r="X1061"/>
  <c r="V1061"/>
  <c r="T1061"/>
  <c r="S1061"/>
  <c r="R1061"/>
  <c r="J1061"/>
  <c r="I1061"/>
  <c r="H1061"/>
  <c r="G1061"/>
  <c r="F1061"/>
  <c r="C1061"/>
  <c r="B1061"/>
  <c r="AB1060"/>
  <c r="X1060"/>
  <c r="V1060"/>
  <c r="T1060"/>
  <c r="S1060"/>
  <c r="R1060"/>
  <c r="J1060"/>
  <c r="I1060"/>
  <c r="H1060"/>
  <c r="G1060"/>
  <c r="F1060"/>
  <c r="C1060"/>
  <c r="B1060"/>
  <c r="AB1059"/>
  <c r="X1059"/>
  <c r="V1059"/>
  <c r="T1059"/>
  <c r="S1059"/>
  <c r="R1059"/>
  <c r="J1059"/>
  <c r="I1059"/>
  <c r="H1059"/>
  <c r="G1059"/>
  <c r="F1059"/>
  <c r="C1059"/>
  <c r="B1059"/>
  <c r="AB1058"/>
  <c r="X1058"/>
  <c r="V1058"/>
  <c r="T1058"/>
  <c r="S1058"/>
  <c r="R1058"/>
  <c r="J1058"/>
  <c r="I1058"/>
  <c r="H1058"/>
  <c r="G1058"/>
  <c r="F1058"/>
  <c r="C1058"/>
  <c r="B1058"/>
  <c r="AB1057"/>
  <c r="X1057"/>
  <c r="V1057"/>
  <c r="T1057"/>
  <c r="S1057"/>
  <c r="R1057"/>
  <c r="J1057"/>
  <c r="I1057"/>
  <c r="H1057"/>
  <c r="G1057"/>
  <c r="F1057"/>
  <c r="C1057"/>
  <c r="B1057"/>
  <c r="AB1056"/>
  <c r="X1056"/>
  <c r="V1056"/>
  <c r="T1056"/>
  <c r="S1056"/>
  <c r="R1056"/>
  <c r="J1056"/>
  <c r="I1056"/>
  <c r="H1056"/>
  <c r="G1056"/>
  <c r="F1056"/>
  <c r="C1056"/>
  <c r="B1056"/>
  <c r="AB1055"/>
  <c r="X1055"/>
  <c r="V1055"/>
  <c r="T1055"/>
  <c r="S1055"/>
  <c r="R1055"/>
  <c r="J1055"/>
  <c r="I1055"/>
  <c r="H1055"/>
  <c r="G1055"/>
  <c r="F1055"/>
  <c r="C1055"/>
  <c r="B1055"/>
  <c r="AB1054"/>
  <c r="X1054"/>
  <c r="V1054"/>
  <c r="T1054"/>
  <c r="S1054"/>
  <c r="R1054"/>
  <c r="J1054"/>
  <c r="I1054"/>
  <c r="H1054"/>
  <c r="G1054"/>
  <c r="F1054"/>
  <c r="C1054"/>
  <c r="B1054"/>
  <c r="AB1053"/>
  <c r="X1053"/>
  <c r="V1053"/>
  <c r="T1053"/>
  <c r="S1053"/>
  <c r="R1053"/>
  <c r="J1053"/>
  <c r="I1053"/>
  <c r="H1053"/>
  <c r="G1053"/>
  <c r="F1053"/>
  <c r="C1053"/>
  <c r="B1053"/>
  <c r="AB1052"/>
  <c r="X1052"/>
  <c r="V1052"/>
  <c r="T1052"/>
  <c r="S1052"/>
  <c r="R1052"/>
  <c r="J1052"/>
  <c r="I1052"/>
  <c r="H1052"/>
  <c r="G1052"/>
  <c r="F1052"/>
  <c r="C1052"/>
  <c r="B1052"/>
  <c r="AB1051"/>
  <c r="X1051"/>
  <c r="V1051"/>
  <c r="T1051"/>
  <c r="S1051"/>
  <c r="R1051"/>
  <c r="J1051"/>
  <c r="I1051"/>
  <c r="H1051"/>
  <c r="G1051"/>
  <c r="F1051"/>
  <c r="C1051"/>
  <c r="B1051"/>
  <c r="AB1050"/>
  <c r="X1050"/>
  <c r="V1050"/>
  <c r="T1050"/>
  <c r="S1050"/>
  <c r="R1050"/>
  <c r="J1050"/>
  <c r="I1050"/>
  <c r="H1050"/>
  <c r="G1050"/>
  <c r="F1050"/>
  <c r="C1050"/>
  <c r="B1050"/>
  <c r="AB1049"/>
  <c r="X1049"/>
  <c r="V1049"/>
  <c r="T1049"/>
  <c r="S1049"/>
  <c r="R1049"/>
  <c r="J1049"/>
  <c r="I1049"/>
  <c r="H1049"/>
  <c r="G1049"/>
  <c r="F1049"/>
  <c r="C1049"/>
  <c r="B1049"/>
  <c r="AB1048"/>
  <c r="X1048"/>
  <c r="V1048"/>
  <c r="T1048"/>
  <c r="S1048"/>
  <c r="R1048"/>
  <c r="J1048"/>
  <c r="I1048"/>
  <c r="H1048"/>
  <c r="G1048"/>
  <c r="F1048"/>
  <c r="C1048"/>
  <c r="B1048"/>
  <c r="AB1047"/>
  <c r="X1047"/>
  <c r="V1047"/>
  <c r="T1047"/>
  <c r="S1047"/>
  <c r="R1047"/>
  <c r="J1047"/>
  <c r="I1047"/>
  <c r="H1047"/>
  <c r="G1047"/>
  <c r="F1047"/>
  <c r="C1047"/>
  <c r="B1047"/>
  <c r="AB1046"/>
  <c r="X1046"/>
  <c r="V1046"/>
  <c r="T1046"/>
  <c r="S1046"/>
  <c r="R1046"/>
  <c r="J1046"/>
  <c r="I1046"/>
  <c r="H1046"/>
  <c r="G1046"/>
  <c r="F1046"/>
  <c r="C1046"/>
  <c r="B1046"/>
  <c r="AB1045"/>
  <c r="X1045"/>
  <c r="V1045"/>
  <c r="T1045"/>
  <c r="S1045"/>
  <c r="R1045"/>
  <c r="J1045"/>
  <c r="I1045"/>
  <c r="H1045"/>
  <c r="G1045"/>
  <c r="F1045"/>
  <c r="C1045"/>
  <c r="B1045"/>
  <c r="AB1044"/>
  <c r="X1044"/>
  <c r="V1044"/>
  <c r="T1044"/>
  <c r="S1044"/>
  <c r="R1044"/>
  <c r="J1044"/>
  <c r="I1044"/>
  <c r="H1044"/>
  <c r="G1044"/>
  <c r="F1044"/>
  <c r="C1044"/>
  <c r="B1044"/>
  <c r="AB1043"/>
  <c r="X1043"/>
  <c r="V1043"/>
  <c r="T1043"/>
  <c r="S1043"/>
  <c r="R1043"/>
  <c r="J1043"/>
  <c r="I1043"/>
  <c r="H1043"/>
  <c r="G1043"/>
  <c r="F1043"/>
  <c r="C1043"/>
  <c r="B1043"/>
  <c r="AB1042"/>
  <c r="X1042"/>
  <c r="V1042"/>
  <c r="T1042"/>
  <c r="S1042"/>
  <c r="R1042"/>
  <c r="J1042"/>
  <c r="I1042"/>
  <c r="H1042"/>
  <c r="G1042"/>
  <c r="F1042"/>
  <c r="C1042"/>
  <c r="B1042"/>
  <c r="AB1041"/>
  <c r="X1041"/>
  <c r="V1041"/>
  <c r="T1041"/>
  <c r="S1041"/>
  <c r="R1041"/>
  <c r="J1041"/>
  <c r="I1041"/>
  <c r="H1041"/>
  <c r="G1041"/>
  <c r="F1041"/>
  <c r="C1041"/>
  <c r="B1041"/>
  <c r="AB1040"/>
  <c r="X1040"/>
  <c r="V1040"/>
  <c r="T1040"/>
  <c r="S1040"/>
  <c r="R1040"/>
  <c r="J1040"/>
  <c r="I1040"/>
  <c r="H1040"/>
  <c r="G1040"/>
  <c r="F1040"/>
  <c r="C1040"/>
  <c r="B1040"/>
  <c r="AB1039"/>
  <c r="X1039"/>
  <c r="V1039"/>
  <c r="T1039"/>
  <c r="S1039"/>
  <c r="R1039"/>
  <c r="J1039"/>
  <c r="I1039"/>
  <c r="H1039"/>
  <c r="G1039"/>
  <c r="F1039"/>
  <c r="C1039"/>
  <c r="B1039"/>
  <c r="AB1038"/>
  <c r="X1038"/>
  <c r="V1038"/>
  <c r="T1038"/>
  <c r="S1038"/>
  <c r="R1038"/>
  <c r="J1038"/>
  <c r="I1038"/>
  <c r="H1038"/>
  <c r="G1038"/>
  <c r="F1038"/>
  <c r="C1038"/>
  <c r="B1038"/>
  <c r="AB1037"/>
  <c r="X1037"/>
  <c r="V1037"/>
  <c r="T1037"/>
  <c r="S1037"/>
  <c r="R1037"/>
  <c r="J1037"/>
  <c r="I1037"/>
  <c r="H1037"/>
  <c r="G1037"/>
  <c r="F1037"/>
  <c r="C1037"/>
  <c r="B1037"/>
  <c r="AB1036"/>
  <c r="X1036"/>
  <c r="V1036"/>
  <c r="T1036"/>
  <c r="S1036"/>
  <c r="R1036"/>
  <c r="J1036"/>
  <c r="I1036"/>
  <c r="H1036"/>
  <c r="G1036"/>
  <c r="F1036"/>
  <c r="C1036"/>
  <c r="B1036"/>
  <c r="AB1035"/>
  <c r="X1035"/>
  <c r="V1035"/>
  <c r="T1035"/>
  <c r="S1035"/>
  <c r="R1035"/>
  <c r="J1035"/>
  <c r="I1035"/>
  <c r="H1035"/>
  <c r="G1035"/>
  <c r="F1035"/>
  <c r="C1035"/>
  <c r="B1035"/>
  <c r="AB1034"/>
  <c r="X1034"/>
  <c r="V1034"/>
  <c r="T1034"/>
  <c r="S1034"/>
  <c r="R1034"/>
  <c r="J1034"/>
  <c r="I1034"/>
  <c r="H1034"/>
  <c r="G1034"/>
  <c r="F1034"/>
  <c r="C1034"/>
  <c r="B1034"/>
  <c r="AB1033"/>
  <c r="X1033"/>
  <c r="V1033"/>
  <c r="T1033"/>
  <c r="S1033"/>
  <c r="R1033"/>
  <c r="J1033"/>
  <c r="I1033"/>
  <c r="H1033"/>
  <c r="G1033"/>
  <c r="F1033"/>
  <c r="C1033"/>
  <c r="B1033"/>
  <c r="AB1032"/>
  <c r="X1032"/>
  <c r="V1032"/>
  <c r="T1032"/>
  <c r="S1032"/>
  <c r="R1032"/>
  <c r="J1032"/>
  <c r="I1032"/>
  <c r="H1032"/>
  <c r="G1032"/>
  <c r="F1032"/>
  <c r="C1032"/>
  <c r="B1032"/>
  <c r="AB1031"/>
  <c r="X1031"/>
  <c r="V1031"/>
  <c r="T1031"/>
  <c r="S1031"/>
  <c r="R1031"/>
  <c r="J1031"/>
  <c r="I1031"/>
  <c r="H1031"/>
  <c r="G1031"/>
  <c r="F1031"/>
  <c r="C1031"/>
  <c r="B1031"/>
  <c r="AB1030"/>
  <c r="X1030"/>
  <c r="V1030"/>
  <c r="T1030"/>
  <c r="S1030"/>
  <c r="R1030"/>
  <c r="J1030"/>
  <c r="I1030"/>
  <c r="H1030"/>
  <c r="G1030"/>
  <c r="F1030"/>
  <c r="C1030"/>
  <c r="B1030"/>
  <c r="AB1029"/>
  <c r="X1029"/>
  <c r="V1029"/>
  <c r="T1029"/>
  <c r="S1029"/>
  <c r="R1029"/>
  <c r="J1029"/>
  <c r="I1029"/>
  <c r="H1029"/>
  <c r="G1029"/>
  <c r="F1029"/>
  <c r="C1029"/>
  <c r="B1029"/>
  <c r="AB1028"/>
  <c r="X1028"/>
  <c r="V1028"/>
  <c r="T1028"/>
  <c r="S1028"/>
  <c r="R1028"/>
  <c r="J1028"/>
  <c r="I1028"/>
  <c r="H1028"/>
  <c r="G1028"/>
  <c r="F1028"/>
  <c r="C1028"/>
  <c r="B1028"/>
  <c r="AB1027"/>
  <c r="X1027"/>
  <c r="V1027"/>
  <c r="T1027"/>
  <c r="S1027"/>
  <c r="R1027"/>
  <c r="J1027"/>
  <c r="I1027"/>
  <c r="H1027"/>
  <c r="G1027"/>
  <c r="F1027"/>
  <c r="C1027"/>
  <c r="B1027"/>
  <c r="AB1026"/>
  <c r="X1026"/>
  <c r="V1026"/>
  <c r="T1026"/>
  <c r="S1026"/>
  <c r="R1026"/>
  <c r="J1026"/>
  <c r="I1026"/>
  <c r="H1026"/>
  <c r="G1026"/>
  <c r="F1026"/>
  <c r="C1026"/>
  <c r="B1026"/>
  <c r="AB1025"/>
  <c r="X1025"/>
  <c r="V1025"/>
  <c r="T1025"/>
  <c r="S1025"/>
  <c r="R1025"/>
  <c r="J1025"/>
  <c r="I1025"/>
  <c r="H1025"/>
  <c r="G1025"/>
  <c r="F1025"/>
  <c r="C1025"/>
  <c r="B1025"/>
  <c r="AB1024"/>
  <c r="X1024"/>
  <c r="V1024"/>
  <c r="T1024"/>
  <c r="S1024"/>
  <c r="R1024"/>
  <c r="J1024"/>
  <c r="I1024"/>
  <c r="H1024"/>
  <c r="G1024"/>
  <c r="F1024"/>
  <c r="C1024"/>
  <c r="B1024"/>
  <c r="AB1023"/>
  <c r="X1023"/>
  <c r="V1023"/>
  <c r="T1023"/>
  <c r="S1023"/>
  <c r="R1023"/>
  <c r="J1023"/>
  <c r="I1023"/>
  <c r="H1023"/>
  <c r="G1023"/>
  <c r="F1023"/>
  <c r="C1023"/>
  <c r="B1023"/>
  <c r="AB1022"/>
  <c r="X1022"/>
  <c r="V1022"/>
  <c r="T1022"/>
  <c r="S1022"/>
  <c r="R1022"/>
  <c r="J1022"/>
  <c r="I1022"/>
  <c r="H1022"/>
  <c r="G1022"/>
  <c r="F1022"/>
  <c r="C1022"/>
  <c r="B1022"/>
  <c r="AB1021"/>
  <c r="X1021"/>
  <c r="V1021"/>
  <c r="T1021"/>
  <c r="S1021"/>
  <c r="R1021"/>
  <c r="J1021"/>
  <c r="I1021"/>
  <c r="H1021"/>
  <c r="G1021"/>
  <c r="F1021"/>
  <c r="C1021"/>
  <c r="B1021"/>
  <c r="AB1020"/>
  <c r="X1020"/>
  <c r="V1020"/>
  <c r="T1020"/>
  <c r="S1020"/>
  <c r="R1020"/>
  <c r="J1020"/>
  <c r="I1020"/>
  <c r="H1020"/>
  <c r="G1020"/>
  <c r="F1020"/>
  <c r="C1020"/>
  <c r="B1020"/>
  <c r="AB1019"/>
  <c r="X1019"/>
  <c r="V1019"/>
  <c r="T1019"/>
  <c r="S1019"/>
  <c r="R1019"/>
  <c r="J1019"/>
  <c r="I1019"/>
  <c r="H1019"/>
  <c r="G1019"/>
  <c r="F1019"/>
  <c r="C1019"/>
  <c r="B1019"/>
  <c r="AB1018"/>
  <c r="X1018"/>
  <c r="V1018"/>
  <c r="T1018"/>
  <c r="S1018"/>
  <c r="R1018"/>
  <c r="J1018"/>
  <c r="I1018"/>
  <c r="H1018"/>
  <c r="G1018"/>
  <c r="F1018"/>
  <c r="C1018"/>
  <c r="B1018"/>
  <c r="AB1017"/>
  <c r="X1017"/>
  <c r="V1017"/>
  <c r="T1017"/>
  <c r="S1017"/>
  <c r="R1017"/>
  <c r="J1017"/>
  <c r="I1017"/>
  <c r="H1017"/>
  <c r="G1017"/>
  <c r="F1017"/>
  <c r="C1017"/>
  <c r="B1017"/>
  <c r="AB1016"/>
  <c r="X1016"/>
  <c r="V1016"/>
  <c r="T1016"/>
  <c r="S1016"/>
  <c r="R1016"/>
  <c r="J1016"/>
  <c r="I1016"/>
  <c r="H1016"/>
  <c r="G1016"/>
  <c r="F1016"/>
  <c r="C1016"/>
  <c r="B1016"/>
  <c r="AB1015"/>
  <c r="X1015"/>
  <c r="V1015"/>
  <c r="T1015"/>
  <c r="S1015"/>
  <c r="R1015"/>
  <c r="J1015"/>
  <c r="I1015"/>
  <c r="H1015"/>
  <c r="G1015"/>
  <c r="F1015"/>
  <c r="C1015"/>
  <c r="B1015"/>
  <c r="AB1014"/>
  <c r="X1014"/>
  <c r="V1014"/>
  <c r="T1014"/>
  <c r="S1014"/>
  <c r="R1014"/>
  <c r="J1014"/>
  <c r="I1014"/>
  <c r="H1014"/>
  <c r="G1014"/>
  <c r="F1014"/>
  <c r="C1014"/>
  <c r="B1014"/>
  <c r="AB1013"/>
  <c r="X1013"/>
  <c r="V1013"/>
  <c r="T1013"/>
  <c r="S1013"/>
  <c r="R1013"/>
  <c r="J1013"/>
  <c r="I1013"/>
  <c r="H1013"/>
  <c r="G1013"/>
  <c r="F1013"/>
  <c r="C1013"/>
  <c r="B1013"/>
  <c r="AB1012"/>
  <c r="X1012"/>
  <c r="V1012"/>
  <c r="T1012"/>
  <c r="S1012"/>
  <c r="R1012"/>
  <c r="J1012"/>
  <c r="I1012"/>
  <c r="H1012"/>
  <c r="G1012"/>
  <c r="F1012"/>
  <c r="C1012"/>
  <c r="B1012"/>
  <c r="AB1011"/>
  <c r="X1011"/>
  <c r="V1011"/>
  <c r="T1011"/>
  <c r="S1011"/>
  <c r="R1011"/>
  <c r="J1011"/>
  <c r="I1011"/>
  <c r="H1011"/>
  <c r="G1011"/>
  <c r="F1011"/>
  <c r="C1011"/>
  <c r="B1011"/>
  <c r="AB1010"/>
  <c r="X1010"/>
  <c r="V1010"/>
  <c r="T1010"/>
  <c r="S1010"/>
  <c r="R1010"/>
  <c r="J1010"/>
  <c r="I1010"/>
  <c r="H1010"/>
  <c r="G1010"/>
  <c r="F1010"/>
  <c r="C1010"/>
  <c r="B1010"/>
  <c r="AB1009"/>
  <c r="X1009"/>
  <c r="V1009"/>
  <c r="T1009"/>
  <c r="S1009"/>
  <c r="R1009"/>
  <c r="J1009"/>
  <c r="I1009"/>
  <c r="H1009"/>
  <c r="G1009"/>
  <c r="F1009"/>
  <c r="C1009"/>
  <c r="B1009"/>
  <c r="AB1008"/>
  <c r="X1008"/>
  <c r="V1008"/>
  <c r="T1008"/>
  <c r="S1008"/>
  <c r="R1008"/>
  <c r="J1008"/>
  <c r="I1008"/>
  <c r="H1008"/>
  <c r="G1008"/>
  <c r="F1008"/>
  <c r="C1008"/>
  <c r="B1008"/>
  <c r="AB1007"/>
  <c r="X1007"/>
  <c r="V1007"/>
  <c r="T1007"/>
  <c r="S1007"/>
  <c r="R1007"/>
  <c r="J1007"/>
  <c r="I1007"/>
  <c r="H1007"/>
  <c r="G1007"/>
  <c r="F1007"/>
  <c r="C1007"/>
  <c r="B1007"/>
  <c r="AB1006"/>
  <c r="X1006"/>
  <c r="V1006"/>
  <c r="T1006"/>
  <c r="S1006"/>
  <c r="R1006"/>
  <c r="J1006"/>
  <c r="I1006"/>
  <c r="H1006"/>
  <c r="G1006"/>
  <c r="F1006"/>
  <c r="C1006"/>
  <c r="B1006"/>
  <c r="AB1005"/>
  <c r="X1005"/>
  <c r="V1005"/>
  <c r="T1005"/>
  <c r="S1005"/>
  <c r="R1005"/>
  <c r="J1005"/>
  <c r="I1005"/>
  <c r="H1005"/>
  <c r="G1005"/>
  <c r="F1005"/>
  <c r="C1005"/>
  <c r="B1005"/>
  <c r="AB1004"/>
  <c r="X1004"/>
  <c r="V1004"/>
  <c r="T1004"/>
  <c r="S1004"/>
  <c r="R1004"/>
  <c r="J1004"/>
  <c r="I1004"/>
  <c r="H1004"/>
  <c r="G1004"/>
  <c r="F1004"/>
  <c r="C1004"/>
  <c r="B1004"/>
  <c r="AB1003"/>
  <c r="X1003"/>
  <c r="V1003"/>
  <c r="T1003"/>
  <c r="S1003"/>
  <c r="R1003"/>
  <c r="J1003"/>
  <c r="I1003"/>
  <c r="H1003"/>
  <c r="G1003"/>
  <c r="F1003"/>
  <c r="C1003"/>
  <c r="B1003"/>
  <c r="AB1002"/>
  <c r="X1002"/>
  <c r="V1002"/>
  <c r="T1002"/>
  <c r="S1002"/>
  <c r="R1002"/>
  <c r="J1002"/>
  <c r="I1002"/>
  <c r="H1002"/>
  <c r="G1002"/>
  <c r="F1002"/>
  <c r="C1002"/>
  <c r="B1002"/>
  <c r="AB1001"/>
  <c r="X1001"/>
  <c r="V1001"/>
  <c r="T1001"/>
  <c r="S1001"/>
  <c r="R1001"/>
  <c r="J1001"/>
  <c r="I1001"/>
  <c r="H1001"/>
  <c r="G1001"/>
  <c r="F1001"/>
  <c r="C1001"/>
  <c r="B1001"/>
  <c r="AB1000"/>
  <c r="X1000"/>
  <c r="V1000"/>
  <c r="T1000"/>
  <c r="S1000"/>
  <c r="R1000"/>
  <c r="J1000"/>
  <c r="I1000"/>
  <c r="H1000"/>
  <c r="G1000"/>
  <c r="F1000"/>
  <c r="C1000"/>
  <c r="B1000"/>
  <c r="AB999"/>
  <c r="X999"/>
  <c r="V999"/>
  <c r="T999"/>
  <c r="S999"/>
  <c r="R999"/>
  <c r="J999"/>
  <c r="I999"/>
  <c r="H999"/>
  <c r="G999"/>
  <c r="F999"/>
  <c r="C999"/>
  <c r="B999"/>
  <c r="AB998"/>
  <c r="X998"/>
  <c r="V998"/>
  <c r="T998"/>
  <c r="S998"/>
  <c r="R998"/>
  <c r="J998"/>
  <c r="I998"/>
  <c r="H998"/>
  <c r="G998"/>
  <c r="F998"/>
  <c r="C998"/>
  <c r="B998"/>
  <c r="AB997"/>
  <c r="X997"/>
  <c r="V997"/>
  <c r="T997"/>
  <c r="S997"/>
  <c r="R997"/>
  <c r="J997"/>
  <c r="I997"/>
  <c r="H997"/>
  <c r="G997"/>
  <c r="F997"/>
  <c r="C997"/>
  <c r="B997"/>
  <c r="AB996"/>
  <c r="X996"/>
  <c r="V996"/>
  <c r="T996"/>
  <c r="S996"/>
  <c r="R996"/>
  <c r="J996"/>
  <c r="I996"/>
  <c r="H996"/>
  <c r="G996"/>
  <c r="F996"/>
  <c r="C996"/>
  <c r="B996"/>
  <c r="AB995"/>
  <c r="X995"/>
  <c r="V995"/>
  <c r="T995"/>
  <c r="S995"/>
  <c r="R995"/>
  <c r="J995"/>
  <c r="I995"/>
  <c r="H995"/>
  <c r="G995"/>
  <c r="F995"/>
  <c r="C995"/>
  <c r="B995"/>
  <c r="AB994"/>
  <c r="X994"/>
  <c r="V994"/>
  <c r="T994"/>
  <c r="S994"/>
  <c r="R994"/>
  <c r="J994"/>
  <c r="I994"/>
  <c r="H994"/>
  <c r="G994"/>
  <c r="F994"/>
  <c r="C994"/>
  <c r="B994"/>
  <c r="AB993"/>
  <c r="X993"/>
  <c r="V993"/>
  <c r="T993"/>
  <c r="S993"/>
  <c r="R993"/>
  <c r="J993"/>
  <c r="I993"/>
  <c r="H993"/>
  <c r="G993"/>
  <c r="F993"/>
  <c r="C993"/>
  <c r="B993"/>
  <c r="AB992"/>
  <c r="X992"/>
  <c r="V992"/>
  <c r="T992"/>
  <c r="S992"/>
  <c r="R992"/>
  <c r="J992"/>
  <c r="I992"/>
  <c r="H992"/>
  <c r="G992"/>
  <c r="F992"/>
  <c r="C992"/>
  <c r="B992"/>
  <c r="AB991"/>
  <c r="X991"/>
  <c r="V991"/>
  <c r="T991"/>
  <c r="S991"/>
  <c r="R991"/>
  <c r="J991"/>
  <c r="I991"/>
  <c r="H991"/>
  <c r="G991"/>
  <c r="F991"/>
  <c r="C991"/>
  <c r="B991"/>
  <c r="AB990"/>
  <c r="X990"/>
  <c r="V990"/>
  <c r="T990"/>
  <c r="S990"/>
  <c r="R990"/>
  <c r="J990"/>
  <c r="I990"/>
  <c r="H990"/>
  <c r="G990"/>
  <c r="F990"/>
  <c r="C990"/>
  <c r="B990"/>
  <c r="AB989"/>
  <c r="X989"/>
  <c r="V989"/>
  <c r="T989"/>
  <c r="S989"/>
  <c r="R989"/>
  <c r="J989"/>
  <c r="I989"/>
  <c r="H989"/>
  <c r="G989"/>
  <c r="F989"/>
  <c r="C989"/>
  <c r="B989"/>
  <c r="AB988"/>
  <c r="X988"/>
  <c r="V988"/>
  <c r="T988"/>
  <c r="S988"/>
  <c r="R988"/>
  <c r="J988"/>
  <c r="I988"/>
  <c r="H988"/>
  <c r="G988"/>
  <c r="F988"/>
  <c r="C988"/>
  <c r="B988"/>
  <c r="AB987"/>
  <c r="X987"/>
  <c r="V987"/>
  <c r="T987"/>
  <c r="S987"/>
  <c r="R987"/>
  <c r="J987"/>
  <c r="I987"/>
  <c r="H987"/>
  <c r="G987"/>
  <c r="F987"/>
  <c r="C987"/>
  <c r="B987"/>
  <c r="AB986"/>
  <c r="X986"/>
  <c r="V986"/>
  <c r="T986"/>
  <c r="S986"/>
  <c r="R986"/>
  <c r="J986"/>
  <c r="I986"/>
  <c r="H986"/>
  <c r="G986"/>
  <c r="F986"/>
  <c r="C986"/>
  <c r="B986"/>
  <c r="AB985"/>
  <c r="X985"/>
  <c r="V985"/>
  <c r="T985"/>
  <c r="S985"/>
  <c r="R985"/>
  <c r="J985"/>
  <c r="I985"/>
  <c r="H985"/>
  <c r="G985"/>
  <c r="F985"/>
  <c r="C985"/>
  <c r="B985"/>
  <c r="AB984"/>
  <c r="X984"/>
  <c r="V984"/>
  <c r="T984"/>
  <c r="S984"/>
  <c r="R984"/>
  <c r="J984"/>
  <c r="I984"/>
  <c r="H984"/>
  <c r="G984"/>
  <c r="F984"/>
  <c r="C984"/>
  <c r="B984"/>
  <c r="AB983"/>
  <c r="X983"/>
  <c r="V983"/>
  <c r="T983"/>
  <c r="S983"/>
  <c r="R983"/>
  <c r="J983"/>
  <c r="I983"/>
  <c r="H983"/>
  <c r="G983"/>
  <c r="F983"/>
  <c r="C983"/>
  <c r="B983"/>
  <c r="AB982"/>
  <c r="X982"/>
  <c r="V982"/>
  <c r="T982"/>
  <c r="S982"/>
  <c r="R982"/>
  <c r="J982"/>
  <c r="I982"/>
  <c r="H982"/>
  <c r="G982"/>
  <c r="F982"/>
  <c r="C982"/>
  <c r="B982"/>
  <c r="AB981"/>
  <c r="X981"/>
  <c r="V981"/>
  <c r="T981"/>
  <c r="S981"/>
  <c r="R981"/>
  <c r="J981"/>
  <c r="I981"/>
  <c r="H981"/>
  <c r="G981"/>
  <c r="F981"/>
  <c r="C981"/>
  <c r="B981"/>
  <c r="AB980"/>
  <c r="X980"/>
  <c r="V980"/>
  <c r="T980"/>
  <c r="S980"/>
  <c r="R980"/>
  <c r="J980"/>
  <c r="I980"/>
  <c r="H980"/>
  <c r="G980"/>
  <c r="F980"/>
  <c r="C980"/>
  <c r="B980"/>
  <c r="AB979"/>
  <c r="X979"/>
  <c r="V979"/>
  <c r="T979"/>
  <c r="S979"/>
  <c r="R979"/>
  <c r="J979"/>
  <c r="I979"/>
  <c r="H979"/>
  <c r="G979"/>
  <c r="F979"/>
  <c r="C979"/>
  <c r="B979"/>
  <c r="AB978"/>
  <c r="X978"/>
  <c r="V978"/>
  <c r="T978"/>
  <c r="S978"/>
  <c r="R978"/>
  <c r="J978"/>
  <c r="I978"/>
  <c r="H978"/>
  <c r="G978"/>
  <c r="F978"/>
  <c r="C978"/>
  <c r="B978"/>
  <c r="AB977"/>
  <c r="X977"/>
  <c r="V977"/>
  <c r="T977"/>
  <c r="S977"/>
  <c r="R977"/>
  <c r="J977"/>
  <c r="I977"/>
  <c r="H977"/>
  <c r="G977"/>
  <c r="F977"/>
  <c r="C977"/>
  <c r="B977"/>
  <c r="AB976"/>
  <c r="X976"/>
  <c r="V976"/>
  <c r="T976"/>
  <c r="S976"/>
  <c r="R976"/>
  <c r="J976"/>
  <c r="I976"/>
  <c r="H976"/>
  <c r="G976"/>
  <c r="F976"/>
  <c r="C976"/>
  <c r="B976"/>
  <c r="AB975"/>
  <c r="X975"/>
  <c r="V975"/>
  <c r="T975"/>
  <c r="S975"/>
  <c r="R975"/>
  <c r="J975"/>
  <c r="I975"/>
  <c r="H975"/>
  <c r="G975"/>
  <c r="F975"/>
  <c r="C975"/>
  <c r="B975"/>
  <c r="AB974"/>
  <c r="X974"/>
  <c r="V974"/>
  <c r="T974"/>
  <c r="S974"/>
  <c r="R974"/>
  <c r="J974"/>
  <c r="I974"/>
  <c r="H974"/>
  <c r="G974"/>
  <c r="F974"/>
  <c r="C974"/>
  <c r="B974"/>
  <c r="AB973"/>
  <c r="X973"/>
  <c r="V973"/>
  <c r="T973"/>
  <c r="S973"/>
  <c r="R973"/>
  <c r="J973"/>
  <c r="I973"/>
  <c r="H973"/>
  <c r="G973"/>
  <c r="F973"/>
  <c r="C973"/>
  <c r="B973"/>
  <c r="AB972"/>
  <c r="X972"/>
  <c r="V972"/>
  <c r="T972"/>
  <c r="S972"/>
  <c r="R972"/>
  <c r="J972"/>
  <c r="I972"/>
  <c r="H972"/>
  <c r="G972"/>
  <c r="F972"/>
  <c r="C972"/>
  <c r="B972"/>
  <c r="AB971"/>
  <c r="X971"/>
  <c r="V971"/>
  <c r="T971"/>
  <c r="S971"/>
  <c r="R971"/>
  <c r="J971"/>
  <c r="I971"/>
  <c r="H971"/>
  <c r="G971"/>
  <c r="F971"/>
  <c r="C971"/>
  <c r="B971"/>
  <c r="AB970"/>
  <c r="X970"/>
  <c r="V970"/>
  <c r="T970"/>
  <c r="S970"/>
  <c r="R970"/>
  <c r="J970"/>
  <c r="I970"/>
  <c r="H970"/>
  <c r="G970"/>
  <c r="F970"/>
  <c r="C970"/>
  <c r="B970"/>
  <c r="AB969"/>
  <c r="X969"/>
  <c r="V969"/>
  <c r="T969"/>
  <c r="S969"/>
  <c r="R969"/>
  <c r="J969"/>
  <c r="I969"/>
  <c r="H969"/>
  <c r="G969"/>
  <c r="F969"/>
  <c r="C969"/>
  <c r="B969"/>
  <c r="AB968"/>
  <c r="X968"/>
  <c r="V968"/>
  <c r="T968"/>
  <c r="S968"/>
  <c r="R968"/>
  <c r="J968"/>
  <c r="I968"/>
  <c r="H968"/>
  <c r="G968"/>
  <c r="F968"/>
  <c r="C968"/>
  <c r="B968"/>
  <c r="AB967"/>
  <c r="X967"/>
  <c r="V967"/>
  <c r="T967"/>
  <c r="S967"/>
  <c r="R967"/>
  <c r="J967"/>
  <c r="I967"/>
  <c r="H967"/>
  <c r="G967"/>
  <c r="F967"/>
  <c r="C967"/>
  <c r="B967"/>
  <c r="AB966"/>
  <c r="X966"/>
  <c r="V966"/>
  <c r="T966"/>
  <c r="S966"/>
  <c r="R966"/>
  <c r="J966"/>
  <c r="I966"/>
  <c r="H966"/>
  <c r="G966"/>
  <c r="F966"/>
  <c r="C966"/>
  <c r="B966"/>
  <c r="AB965"/>
  <c r="X965"/>
  <c r="V965"/>
  <c r="T965"/>
  <c r="S965"/>
  <c r="R965"/>
  <c r="J965"/>
  <c r="I965"/>
  <c r="H965"/>
  <c r="G965"/>
  <c r="F965"/>
  <c r="C965"/>
  <c r="B965"/>
  <c r="AB964"/>
  <c r="X964"/>
  <c r="V964"/>
  <c r="T964"/>
  <c r="S964"/>
  <c r="R964"/>
  <c r="J964"/>
  <c r="I964"/>
  <c r="H964"/>
  <c r="G964"/>
  <c r="F964"/>
  <c r="C964"/>
  <c r="B964"/>
  <c r="AB963"/>
  <c r="X963"/>
  <c r="V963"/>
  <c r="T963"/>
  <c r="S963"/>
  <c r="R963"/>
  <c r="J963"/>
  <c r="I963"/>
  <c r="H963"/>
  <c r="G963"/>
  <c r="F963"/>
  <c r="C963"/>
  <c r="B963"/>
  <c r="AB962"/>
  <c r="X962"/>
  <c r="V962"/>
  <c r="T962"/>
  <c r="S962"/>
  <c r="R962"/>
  <c r="J962"/>
  <c r="I962"/>
  <c r="H962"/>
  <c r="G962"/>
  <c r="F962"/>
  <c r="C962"/>
  <c r="B962"/>
  <c r="AB961"/>
  <c r="X961"/>
  <c r="V961"/>
  <c r="T961"/>
  <c r="S961"/>
  <c r="R961"/>
  <c r="J961"/>
  <c r="I961"/>
  <c r="H961"/>
  <c r="G961"/>
  <c r="F961"/>
  <c r="C961"/>
  <c r="B961"/>
  <c r="AB960"/>
  <c r="X960"/>
  <c r="V960"/>
  <c r="T960"/>
  <c r="S960"/>
  <c r="R960"/>
  <c r="J960"/>
  <c r="I960"/>
  <c r="H960"/>
  <c r="G960"/>
  <c r="F960"/>
  <c r="C960"/>
  <c r="B960"/>
  <c r="AB959"/>
  <c r="X959"/>
  <c r="V959"/>
  <c r="T959"/>
  <c r="S959"/>
  <c r="R959"/>
  <c r="J959"/>
  <c r="I959"/>
  <c r="H959"/>
  <c r="G959"/>
  <c r="F959"/>
  <c r="C959"/>
  <c r="B959"/>
  <c r="AB958"/>
  <c r="X958"/>
  <c r="V958"/>
  <c r="T958"/>
  <c r="S958"/>
  <c r="R958"/>
  <c r="J958"/>
  <c r="I958"/>
  <c r="H958"/>
  <c r="G958"/>
  <c r="F958"/>
  <c r="C958"/>
  <c r="B958"/>
  <c r="AB957"/>
  <c r="X957"/>
  <c r="V957"/>
  <c r="T957"/>
  <c r="S957"/>
  <c r="R957"/>
  <c r="J957"/>
  <c r="I957"/>
  <c r="H957"/>
  <c r="G957"/>
  <c r="F957"/>
  <c r="C957"/>
  <c r="B957"/>
  <c r="AB956"/>
  <c r="X956"/>
  <c r="V956"/>
  <c r="T956"/>
  <c r="S956"/>
  <c r="R956"/>
  <c r="J956"/>
  <c r="I956"/>
  <c r="H956"/>
  <c r="G956"/>
  <c r="F956"/>
  <c r="C956"/>
  <c r="B956"/>
  <c r="AB955"/>
  <c r="X955"/>
  <c r="V955"/>
  <c r="T955"/>
  <c r="S955"/>
  <c r="R955"/>
  <c r="J955"/>
  <c r="I955"/>
  <c r="H955"/>
  <c r="G955"/>
  <c r="F955"/>
  <c r="C955"/>
  <c r="B955"/>
  <c r="AB954"/>
  <c r="X954"/>
  <c r="V954"/>
  <c r="T954"/>
  <c r="S954"/>
  <c r="R954"/>
  <c r="J954"/>
  <c r="I954"/>
  <c r="H954"/>
  <c r="G954"/>
  <c r="F954"/>
  <c r="C954"/>
  <c r="B954"/>
  <c r="AB953"/>
  <c r="X953"/>
  <c r="V953"/>
  <c r="T953"/>
  <c r="S953"/>
  <c r="R953"/>
  <c r="J953"/>
  <c r="I953"/>
  <c r="H953"/>
  <c r="G953"/>
  <c r="F953"/>
  <c r="C953"/>
  <c r="B953"/>
  <c r="AB952"/>
  <c r="X952"/>
  <c r="V952"/>
  <c r="T952"/>
  <c r="S952"/>
  <c r="R952"/>
  <c r="J952"/>
  <c r="I952"/>
  <c r="H952"/>
  <c r="G952"/>
  <c r="F952"/>
  <c r="C952"/>
  <c r="B952"/>
  <c r="AB951"/>
  <c r="X951"/>
  <c r="V951"/>
  <c r="T951"/>
  <c r="S951"/>
  <c r="R951"/>
  <c r="J951"/>
  <c r="I951"/>
  <c r="H951"/>
  <c r="G951"/>
  <c r="F951"/>
  <c r="C951"/>
  <c r="B951"/>
  <c r="AB950"/>
  <c r="X950"/>
  <c r="V950"/>
  <c r="T950"/>
  <c r="S950"/>
  <c r="R950"/>
  <c r="J950"/>
  <c r="I950"/>
  <c r="H950"/>
  <c r="G950"/>
  <c r="F950"/>
  <c r="C950"/>
  <c r="B950"/>
  <c r="AB949"/>
  <c r="X949"/>
  <c r="V949"/>
  <c r="T949"/>
  <c r="S949"/>
  <c r="R949"/>
  <c r="J949"/>
  <c r="I949"/>
  <c r="H949"/>
  <c r="G949"/>
  <c r="F949"/>
  <c r="C949"/>
  <c r="B949"/>
  <c r="AB948"/>
  <c r="X948"/>
  <c r="V948"/>
  <c r="T948"/>
  <c r="S948"/>
  <c r="R948"/>
  <c r="J948"/>
  <c r="I948"/>
  <c r="H948"/>
  <c r="G948"/>
  <c r="F948"/>
  <c r="C948"/>
  <c r="B948"/>
  <c r="AB947"/>
  <c r="X947"/>
  <c r="V947"/>
  <c r="T947"/>
  <c r="S947"/>
  <c r="R947"/>
  <c r="J947"/>
  <c r="I947"/>
  <c r="H947"/>
  <c r="G947"/>
  <c r="F947"/>
  <c r="C947"/>
  <c r="B947"/>
  <c r="AB946"/>
  <c r="X946"/>
  <c r="V946"/>
  <c r="T946"/>
  <c r="S946"/>
  <c r="R946"/>
  <c r="J946"/>
  <c r="I946"/>
  <c r="H946"/>
  <c r="G946"/>
  <c r="F946"/>
  <c r="C946"/>
  <c r="B946"/>
  <c r="AB945"/>
  <c r="X945"/>
  <c r="V945"/>
  <c r="T945"/>
  <c r="S945"/>
  <c r="R945"/>
  <c r="J945"/>
  <c r="I945"/>
  <c r="H945"/>
  <c r="G945"/>
  <c r="F945"/>
  <c r="C945"/>
  <c r="B945"/>
  <c r="AB944"/>
  <c r="X944"/>
  <c r="V944"/>
  <c r="T944"/>
  <c r="S944"/>
  <c r="R944"/>
  <c r="J944"/>
  <c r="I944"/>
  <c r="H944"/>
  <c r="G944"/>
  <c r="F944"/>
  <c r="C944"/>
  <c r="B944"/>
  <c r="AB943"/>
  <c r="X943"/>
  <c r="V943"/>
  <c r="T943"/>
  <c r="S943"/>
  <c r="R943"/>
  <c r="J943"/>
  <c r="I943"/>
  <c r="H943"/>
  <c r="G943"/>
  <c r="F943"/>
  <c r="C943"/>
  <c r="B943"/>
  <c r="AB942"/>
  <c r="X942"/>
  <c r="V942"/>
  <c r="T942"/>
  <c r="S942"/>
  <c r="R942"/>
  <c r="J942"/>
  <c r="I942"/>
  <c r="H942"/>
  <c r="G942"/>
  <c r="F942"/>
  <c r="C942"/>
  <c r="B942"/>
  <c r="AB941"/>
  <c r="X941"/>
  <c r="V941"/>
  <c r="T941"/>
  <c r="S941"/>
  <c r="R941"/>
  <c r="J941"/>
  <c r="I941"/>
  <c r="H941"/>
  <c r="G941"/>
  <c r="F941"/>
  <c r="C941"/>
  <c r="B941"/>
  <c r="AB940"/>
  <c r="X940"/>
  <c r="V940"/>
  <c r="T940"/>
  <c r="S940"/>
  <c r="R940"/>
  <c r="J940"/>
  <c r="I940"/>
  <c r="H940"/>
  <c r="G940"/>
  <c r="F940"/>
  <c r="C940"/>
  <c r="B940"/>
  <c r="AB939"/>
  <c r="X939"/>
  <c r="V939"/>
  <c r="T939"/>
  <c r="S939"/>
  <c r="R939"/>
  <c r="J939"/>
  <c r="I939"/>
  <c r="H939"/>
  <c r="G939"/>
  <c r="F939"/>
  <c r="C939"/>
  <c r="B939"/>
  <c r="AB938"/>
  <c r="X938"/>
  <c r="V938"/>
  <c r="T938"/>
  <c r="S938"/>
  <c r="R938"/>
  <c r="J938"/>
  <c r="I938"/>
  <c r="H938"/>
  <c r="G938"/>
  <c r="F938"/>
  <c r="C938"/>
  <c r="B938"/>
  <c r="AB937"/>
  <c r="X937"/>
  <c r="V937"/>
  <c r="T937"/>
  <c r="S937"/>
  <c r="R937"/>
  <c r="J937"/>
  <c r="I937"/>
  <c r="H937"/>
  <c r="G937"/>
  <c r="F937"/>
  <c r="C937"/>
  <c r="B937"/>
  <c r="AB936"/>
  <c r="X936"/>
  <c r="V936"/>
  <c r="T936"/>
  <c r="S936"/>
  <c r="R936"/>
  <c r="J936"/>
  <c r="I936"/>
  <c r="H936"/>
  <c r="G936"/>
  <c r="F936"/>
  <c r="C936"/>
  <c r="B936"/>
  <c r="AB935"/>
  <c r="X935"/>
  <c r="V935"/>
  <c r="T935"/>
  <c r="S935"/>
  <c r="R935"/>
  <c r="J935"/>
  <c r="I935"/>
  <c r="H935"/>
  <c r="G935"/>
  <c r="F935"/>
  <c r="C935"/>
  <c r="B935"/>
  <c r="AB934"/>
  <c r="X934"/>
  <c r="V934"/>
  <c r="T934"/>
  <c r="S934"/>
  <c r="R934"/>
  <c r="J934"/>
  <c r="I934"/>
  <c r="H934"/>
  <c r="G934"/>
  <c r="F934"/>
  <c r="C934"/>
  <c r="B934"/>
  <c r="AB933"/>
  <c r="X933"/>
  <c r="V933"/>
  <c r="T933"/>
  <c r="S933"/>
  <c r="R933"/>
  <c r="J933"/>
  <c r="I933"/>
  <c r="H933"/>
  <c r="G933"/>
  <c r="F933"/>
  <c r="C933"/>
  <c r="B933"/>
  <c r="AB932"/>
  <c r="X932"/>
  <c r="V932"/>
  <c r="T932"/>
  <c r="S932"/>
  <c r="R932"/>
  <c r="J932"/>
  <c r="I932"/>
  <c r="H932"/>
  <c r="G932"/>
  <c r="F932"/>
  <c r="C932"/>
  <c r="B932"/>
  <c r="AB931"/>
  <c r="X931"/>
  <c r="V931"/>
  <c r="T931"/>
  <c r="S931"/>
  <c r="R931"/>
  <c r="J931"/>
  <c r="I931"/>
  <c r="H931"/>
  <c r="G931"/>
  <c r="F931"/>
  <c r="C931"/>
  <c r="B931"/>
  <c r="AB930"/>
  <c r="X930"/>
  <c r="V930"/>
  <c r="T930"/>
  <c r="S930"/>
  <c r="R930"/>
  <c r="J930"/>
  <c r="I930"/>
  <c r="H930"/>
  <c r="G930"/>
  <c r="F930"/>
  <c r="C930"/>
  <c r="B930"/>
  <c r="AB929"/>
  <c r="X929"/>
  <c r="V929"/>
  <c r="T929"/>
  <c r="S929"/>
  <c r="R929"/>
  <c r="J929"/>
  <c r="I929"/>
  <c r="H929"/>
  <c r="G929"/>
  <c r="F929"/>
  <c r="C929"/>
  <c r="B929"/>
  <c r="AB928"/>
  <c r="X928"/>
  <c r="V928"/>
  <c r="T928"/>
  <c r="S928"/>
  <c r="R928"/>
  <c r="J928"/>
  <c r="I928"/>
  <c r="H928"/>
  <c r="G928"/>
  <c r="F928"/>
  <c r="C928"/>
  <c r="B928"/>
  <c r="AB927"/>
  <c r="X927"/>
  <c r="V927"/>
  <c r="T927"/>
  <c r="S927"/>
  <c r="R927"/>
  <c r="J927"/>
  <c r="I927"/>
  <c r="H927"/>
  <c r="G927"/>
  <c r="F927"/>
  <c r="C927"/>
  <c r="B927"/>
  <c r="AB926"/>
  <c r="X926"/>
  <c r="V926"/>
  <c r="T926"/>
  <c r="S926"/>
  <c r="R926"/>
  <c r="J926"/>
  <c r="I926"/>
  <c r="H926"/>
  <c r="G926"/>
  <c r="F926"/>
  <c r="C926"/>
  <c r="B926"/>
  <c r="AB925"/>
  <c r="X925"/>
  <c r="V925"/>
  <c r="T925"/>
  <c r="S925"/>
  <c r="R925"/>
  <c r="J925"/>
  <c r="I925"/>
  <c r="H925"/>
  <c r="G925"/>
  <c r="F925"/>
  <c r="C925"/>
  <c r="B925"/>
  <c r="AB924"/>
  <c r="X924"/>
  <c r="V924"/>
  <c r="T924"/>
  <c r="S924"/>
  <c r="R924"/>
  <c r="J924"/>
  <c r="I924"/>
  <c r="H924"/>
  <c r="G924"/>
  <c r="F924"/>
  <c r="C924"/>
  <c r="B924"/>
  <c r="AB923"/>
  <c r="X923"/>
  <c r="V923"/>
  <c r="T923"/>
  <c r="S923"/>
  <c r="R923"/>
  <c r="J923"/>
  <c r="I923"/>
  <c r="H923"/>
  <c r="G923"/>
  <c r="F923"/>
  <c r="C923"/>
  <c r="B923"/>
  <c r="AB922"/>
  <c r="X922"/>
  <c r="V922"/>
  <c r="T922"/>
  <c r="S922"/>
  <c r="R922"/>
  <c r="J922"/>
  <c r="I922"/>
  <c r="H922"/>
  <c r="G922"/>
  <c r="F922"/>
  <c r="C922"/>
  <c r="B922"/>
  <c r="AB921"/>
  <c r="X921"/>
  <c r="V921"/>
  <c r="T921"/>
  <c r="S921"/>
  <c r="R921"/>
  <c r="J921"/>
  <c r="I921"/>
  <c r="H921"/>
  <c r="G921"/>
  <c r="F921"/>
  <c r="C921"/>
  <c r="B921"/>
  <c r="AB920"/>
  <c r="X920"/>
  <c r="V920"/>
  <c r="T920"/>
  <c r="S920"/>
  <c r="R920"/>
  <c r="J920"/>
  <c r="I920"/>
  <c r="H920"/>
  <c r="G920"/>
  <c r="F920"/>
  <c r="C920"/>
  <c r="B920"/>
  <c r="AB919"/>
  <c r="X919"/>
  <c r="V919"/>
  <c r="T919"/>
  <c r="S919"/>
  <c r="R919"/>
  <c r="J919"/>
  <c r="I919"/>
  <c r="H919"/>
  <c r="G919"/>
  <c r="F919"/>
  <c r="C919"/>
  <c r="B919"/>
  <c r="AB918"/>
  <c r="X918"/>
  <c r="V918"/>
  <c r="T918"/>
  <c r="S918"/>
  <c r="R918"/>
  <c r="J918"/>
  <c r="I918"/>
  <c r="H918"/>
  <c r="G918"/>
  <c r="F918"/>
  <c r="C918"/>
  <c r="B918"/>
  <c r="AB917"/>
  <c r="X917"/>
  <c r="V917"/>
  <c r="T917"/>
  <c r="S917"/>
  <c r="R917"/>
  <c r="J917"/>
  <c r="I917"/>
  <c r="H917"/>
  <c r="G917"/>
  <c r="F917"/>
  <c r="C917"/>
  <c r="B917"/>
  <c r="AB916"/>
  <c r="X916"/>
  <c r="V916"/>
  <c r="T916"/>
  <c r="S916"/>
  <c r="R916"/>
  <c r="J916"/>
  <c r="I916"/>
  <c r="H916"/>
  <c r="G916"/>
  <c r="F916"/>
  <c r="C916"/>
  <c r="B916"/>
  <c r="AB915"/>
  <c r="X915"/>
  <c r="V915"/>
  <c r="T915"/>
  <c r="S915"/>
  <c r="R915"/>
  <c r="J915"/>
  <c r="I915"/>
  <c r="H915"/>
  <c r="G915"/>
  <c r="F915"/>
  <c r="C915"/>
  <c r="B915"/>
  <c r="AB914"/>
  <c r="X914"/>
  <c r="V914"/>
  <c r="T914"/>
  <c r="S914"/>
  <c r="R914"/>
  <c r="J914"/>
  <c r="I914"/>
  <c r="H914"/>
  <c r="G914"/>
  <c r="F914"/>
  <c r="C914"/>
  <c r="B914"/>
  <c r="AB913"/>
  <c r="X913"/>
  <c r="V913"/>
  <c r="T913"/>
  <c r="S913"/>
  <c r="R913"/>
  <c r="J913"/>
  <c r="I913"/>
  <c r="H913"/>
  <c r="G913"/>
  <c r="F913"/>
  <c r="C913"/>
  <c r="B913"/>
  <c r="AB912"/>
  <c r="X912"/>
  <c r="V912"/>
  <c r="T912"/>
  <c r="S912"/>
  <c r="R912"/>
  <c r="J912"/>
  <c r="I912"/>
  <c r="H912"/>
  <c r="G912"/>
  <c r="F912"/>
  <c r="C912"/>
  <c r="B912"/>
  <c r="AB911"/>
  <c r="X911"/>
  <c r="V911"/>
  <c r="T911"/>
  <c r="S911"/>
  <c r="R911"/>
  <c r="J911"/>
  <c r="I911"/>
  <c r="H911"/>
  <c r="G911"/>
  <c r="F911"/>
  <c r="C911"/>
  <c r="B911"/>
  <c r="AB910"/>
  <c r="X910"/>
  <c r="V910"/>
  <c r="T910"/>
  <c r="S910"/>
  <c r="R910"/>
  <c r="J910"/>
  <c r="I910"/>
  <c r="H910"/>
  <c r="G910"/>
  <c r="F910"/>
  <c r="C910"/>
  <c r="B910"/>
  <c r="AB909"/>
  <c r="X909"/>
  <c r="V909"/>
  <c r="T909"/>
  <c r="S909"/>
  <c r="R909"/>
  <c r="J909"/>
  <c r="I909"/>
  <c r="H909"/>
  <c r="G909"/>
  <c r="F909"/>
  <c r="C909"/>
  <c r="B909"/>
  <c r="AB908"/>
  <c r="X908"/>
  <c r="V908"/>
  <c r="T908"/>
  <c r="S908"/>
  <c r="R908"/>
  <c r="J908"/>
  <c r="I908"/>
  <c r="H908"/>
  <c r="G908"/>
  <c r="F908"/>
  <c r="C908"/>
  <c r="B908"/>
  <c r="AB907"/>
  <c r="X907"/>
  <c r="V907"/>
  <c r="T907"/>
  <c r="S907"/>
  <c r="R907"/>
  <c r="J907"/>
  <c r="I907"/>
  <c r="H907"/>
  <c r="G907"/>
  <c r="F907"/>
  <c r="C907"/>
  <c r="B907"/>
  <c r="AB906"/>
  <c r="X906"/>
  <c r="V906"/>
  <c r="T906"/>
  <c r="S906"/>
  <c r="R906"/>
  <c r="J906"/>
  <c r="I906"/>
  <c r="H906"/>
  <c r="G906"/>
  <c r="F906"/>
  <c r="C906"/>
  <c r="B906"/>
  <c r="AB905"/>
  <c r="X905"/>
  <c r="V905"/>
  <c r="T905"/>
  <c r="S905"/>
  <c r="R905"/>
  <c r="J905"/>
  <c r="I905"/>
  <c r="H905"/>
  <c r="G905"/>
  <c r="F905"/>
  <c r="C905"/>
  <c r="B905"/>
  <c r="AB904"/>
  <c r="X904"/>
  <c r="V904"/>
  <c r="T904"/>
  <c r="S904"/>
  <c r="R904"/>
  <c r="J904"/>
  <c r="I904"/>
  <c r="H904"/>
  <c r="G904"/>
  <c r="F904"/>
  <c r="C904"/>
  <c r="B904"/>
  <c r="AB903"/>
  <c r="X903"/>
  <c r="V903"/>
  <c r="T903"/>
  <c r="S903"/>
  <c r="R903"/>
  <c r="J903"/>
  <c r="I903"/>
  <c r="H903"/>
  <c r="G903"/>
  <c r="F903"/>
  <c r="C903"/>
  <c r="B903"/>
  <c r="AB902"/>
  <c r="X902"/>
  <c r="V902"/>
  <c r="T902"/>
  <c r="S902"/>
  <c r="R902"/>
  <c r="J902"/>
  <c r="I902"/>
  <c r="H902"/>
  <c r="G902"/>
  <c r="F902"/>
  <c r="C902"/>
  <c r="B902"/>
  <c r="AB901"/>
  <c r="X901"/>
  <c r="V901"/>
  <c r="T901"/>
  <c r="S901"/>
  <c r="R901"/>
  <c r="J901"/>
  <c r="I901"/>
  <c r="H901"/>
  <c r="G901"/>
  <c r="F901"/>
  <c r="C901"/>
  <c r="B901"/>
  <c r="AB900"/>
  <c r="X900"/>
  <c r="V900"/>
  <c r="T900"/>
  <c r="S900"/>
  <c r="R900"/>
  <c r="J900"/>
  <c r="I900"/>
  <c r="H900"/>
  <c r="G900"/>
  <c r="F900"/>
  <c r="C900"/>
  <c r="B900"/>
  <c r="AB899"/>
  <c r="X899"/>
  <c r="V899"/>
  <c r="T899"/>
  <c r="S899"/>
  <c r="R899"/>
  <c r="J899"/>
  <c r="I899"/>
  <c r="H899"/>
  <c r="G899"/>
  <c r="F899"/>
  <c r="C899"/>
  <c r="B899"/>
  <c r="AB898"/>
  <c r="X898"/>
  <c r="V898"/>
  <c r="T898"/>
  <c r="S898"/>
  <c r="R898"/>
  <c r="J898"/>
  <c r="I898"/>
  <c r="H898"/>
  <c r="G898"/>
  <c r="F898"/>
  <c r="C898"/>
  <c r="B898"/>
  <c r="AB897"/>
  <c r="X897"/>
  <c r="V897"/>
  <c r="T897"/>
  <c r="S897"/>
  <c r="R897"/>
  <c r="J897"/>
  <c r="I897"/>
  <c r="H897"/>
  <c r="G897"/>
  <c r="F897"/>
  <c r="C897"/>
  <c r="B897"/>
  <c r="AB896"/>
  <c r="X896"/>
  <c r="V896"/>
  <c r="T896"/>
  <c r="S896"/>
  <c r="R896"/>
  <c r="J896"/>
  <c r="I896"/>
  <c r="H896"/>
  <c r="G896"/>
  <c r="F896"/>
  <c r="C896"/>
  <c r="B896"/>
  <c r="AB895"/>
  <c r="X895"/>
  <c r="V895"/>
  <c r="T895"/>
  <c r="S895"/>
  <c r="R895"/>
  <c r="J895"/>
  <c r="I895"/>
  <c r="H895"/>
  <c r="G895"/>
  <c r="F895"/>
  <c r="C895"/>
  <c r="B895"/>
  <c r="AB894"/>
  <c r="X894"/>
  <c r="V894"/>
  <c r="T894"/>
  <c r="S894"/>
  <c r="R894"/>
  <c r="J894"/>
  <c r="I894"/>
  <c r="H894"/>
  <c r="G894"/>
  <c r="F894"/>
  <c r="C894"/>
  <c r="B894"/>
  <c r="AB893"/>
  <c r="X893"/>
  <c r="V893"/>
  <c r="T893"/>
  <c r="S893"/>
  <c r="R893"/>
  <c r="J893"/>
  <c r="I893"/>
  <c r="H893"/>
  <c r="G893"/>
  <c r="F893"/>
  <c r="C893"/>
  <c r="B893"/>
  <c r="AB892"/>
  <c r="X892"/>
  <c r="V892"/>
  <c r="T892"/>
  <c r="S892"/>
  <c r="R892"/>
  <c r="J892"/>
  <c r="I892"/>
  <c r="H892"/>
  <c r="G892"/>
  <c r="F892"/>
  <c r="C892"/>
  <c r="B892"/>
  <c r="AB891"/>
  <c r="X891"/>
  <c r="V891"/>
  <c r="T891"/>
  <c r="S891"/>
  <c r="R891"/>
  <c r="J891"/>
  <c r="I891"/>
  <c r="H891"/>
  <c r="G891"/>
  <c r="F891"/>
  <c r="C891"/>
  <c r="B891"/>
  <c r="AB890"/>
  <c r="X890"/>
  <c r="V890"/>
  <c r="T890"/>
  <c r="S890"/>
  <c r="R890"/>
  <c r="J890"/>
  <c r="I890"/>
  <c r="H890"/>
  <c r="G890"/>
  <c r="F890"/>
  <c r="C890"/>
  <c r="B890"/>
  <c r="AB889"/>
  <c r="X889"/>
  <c r="V889"/>
  <c r="T889"/>
  <c r="S889"/>
  <c r="R889"/>
  <c r="J889"/>
  <c r="I889"/>
  <c r="H889"/>
  <c r="G889"/>
  <c r="F889"/>
  <c r="C889"/>
  <c r="B889"/>
  <c r="AB888"/>
  <c r="X888"/>
  <c r="V888"/>
  <c r="T888"/>
  <c r="S888"/>
  <c r="R888"/>
  <c r="J888"/>
  <c r="I888"/>
  <c r="H888"/>
  <c r="G888"/>
  <c r="F888"/>
  <c r="C888"/>
  <c r="B888"/>
  <c r="AB887"/>
  <c r="X887"/>
  <c r="V887"/>
  <c r="T887"/>
  <c r="S887"/>
  <c r="R887"/>
  <c r="J887"/>
  <c r="I887"/>
  <c r="H887"/>
  <c r="G887"/>
  <c r="F887"/>
  <c r="C887"/>
  <c r="B887"/>
  <c r="AB886"/>
  <c r="X886"/>
  <c r="V886"/>
  <c r="T886"/>
  <c r="S886"/>
  <c r="R886"/>
  <c r="J886"/>
  <c r="I886"/>
  <c r="H886"/>
  <c r="G886"/>
  <c r="F886"/>
  <c r="C886"/>
  <c r="B886"/>
  <c r="AB885"/>
  <c r="X885"/>
  <c r="V885"/>
  <c r="T885"/>
  <c r="S885"/>
  <c r="R885"/>
  <c r="J885"/>
  <c r="I885"/>
  <c r="H885"/>
  <c r="G885"/>
  <c r="F885"/>
  <c r="C885"/>
  <c r="B885"/>
  <c r="AB884"/>
  <c r="X884"/>
  <c r="V884"/>
  <c r="T884"/>
  <c r="S884"/>
  <c r="R884"/>
  <c r="J884"/>
  <c r="I884"/>
  <c r="H884"/>
  <c r="G884"/>
  <c r="F884"/>
  <c r="C884"/>
  <c r="B884"/>
  <c r="AB883"/>
  <c r="X883"/>
  <c r="V883"/>
  <c r="T883"/>
  <c r="S883"/>
  <c r="R883"/>
  <c r="J883"/>
  <c r="I883"/>
  <c r="H883"/>
  <c r="G883"/>
  <c r="F883"/>
  <c r="C883"/>
  <c r="B883"/>
  <c r="AB882"/>
  <c r="X882"/>
  <c r="V882"/>
  <c r="T882"/>
  <c r="S882"/>
  <c r="R882"/>
  <c r="J882"/>
  <c r="I882"/>
  <c r="H882"/>
  <c r="G882"/>
  <c r="F882"/>
  <c r="C882"/>
  <c r="B882"/>
  <c r="AB881"/>
  <c r="X881"/>
  <c r="V881"/>
  <c r="T881"/>
  <c r="S881"/>
  <c r="R881"/>
  <c r="J881"/>
  <c r="I881"/>
  <c r="H881"/>
  <c r="G881"/>
  <c r="F881"/>
  <c r="C881"/>
  <c r="B881"/>
  <c r="AB880"/>
  <c r="X880"/>
  <c r="V880"/>
  <c r="T880"/>
  <c r="S880"/>
  <c r="R880"/>
  <c r="J880"/>
  <c r="I880"/>
  <c r="H880"/>
  <c r="G880"/>
  <c r="F880"/>
  <c r="C880"/>
  <c r="B880"/>
  <c r="AB879"/>
  <c r="X879"/>
  <c r="V879"/>
  <c r="T879"/>
  <c r="S879"/>
  <c r="R879"/>
  <c r="J879"/>
  <c r="I879"/>
  <c r="H879"/>
  <c r="G879"/>
  <c r="F879"/>
  <c r="C879"/>
  <c r="B879"/>
  <c r="AB878"/>
  <c r="X878"/>
  <c r="V878"/>
  <c r="T878"/>
  <c r="S878"/>
  <c r="R878"/>
  <c r="J878"/>
  <c r="I878"/>
  <c r="H878"/>
  <c r="G878"/>
  <c r="F878"/>
  <c r="C878"/>
  <c r="B878"/>
  <c r="AB877"/>
  <c r="X877"/>
  <c r="V877"/>
  <c r="T877"/>
  <c r="S877"/>
  <c r="R877"/>
  <c r="J877"/>
  <c r="I877"/>
  <c r="H877"/>
  <c r="G877"/>
  <c r="F877"/>
  <c r="C877"/>
  <c r="B877"/>
  <c r="AB876"/>
  <c r="X876"/>
  <c r="V876"/>
  <c r="T876"/>
  <c r="S876"/>
  <c r="R876"/>
  <c r="J876"/>
  <c r="I876"/>
  <c r="H876"/>
  <c r="G876"/>
  <c r="F876"/>
  <c r="C876"/>
  <c r="B876"/>
  <c r="AB875"/>
  <c r="X875"/>
  <c r="V875"/>
  <c r="T875"/>
  <c r="S875"/>
  <c r="R875"/>
  <c r="J875"/>
  <c r="I875"/>
  <c r="H875"/>
  <c r="G875"/>
  <c r="F875"/>
  <c r="C875"/>
  <c r="B875"/>
  <c r="AB874"/>
  <c r="X874"/>
  <c r="V874"/>
  <c r="T874"/>
  <c r="S874"/>
  <c r="R874"/>
  <c r="J874"/>
  <c r="I874"/>
  <c r="H874"/>
  <c r="G874"/>
  <c r="F874"/>
  <c r="C874"/>
  <c r="B874"/>
  <c r="AB873"/>
  <c r="X873"/>
  <c r="V873"/>
  <c r="T873"/>
  <c r="S873"/>
  <c r="R873"/>
  <c r="J873"/>
  <c r="I873"/>
  <c r="H873"/>
  <c r="G873"/>
  <c r="F873"/>
  <c r="C873"/>
  <c r="B873"/>
  <c r="AB872"/>
  <c r="X872"/>
  <c r="V872"/>
  <c r="T872"/>
  <c r="S872"/>
  <c r="R872"/>
  <c r="J872"/>
  <c r="I872"/>
  <c r="H872"/>
  <c r="G872"/>
  <c r="F872"/>
  <c r="C872"/>
  <c r="B872"/>
  <c r="AB871"/>
  <c r="X871"/>
  <c r="V871"/>
  <c r="T871"/>
  <c r="S871"/>
  <c r="R871"/>
  <c r="J871"/>
  <c r="I871"/>
  <c r="H871"/>
  <c r="G871"/>
  <c r="F871"/>
  <c r="C871"/>
  <c r="B871"/>
  <c r="AB870"/>
  <c r="X870"/>
  <c r="V870"/>
  <c r="T870"/>
  <c r="S870"/>
  <c r="R870"/>
  <c r="J870"/>
  <c r="I870"/>
  <c r="H870"/>
  <c r="G870"/>
  <c r="F870"/>
  <c r="C870"/>
  <c r="B870"/>
  <c r="AB869"/>
  <c r="X869"/>
  <c r="V869"/>
  <c r="T869"/>
  <c r="S869"/>
  <c r="R869"/>
  <c r="J869"/>
  <c r="I869"/>
  <c r="H869"/>
  <c r="G869"/>
  <c r="F869"/>
  <c r="C869"/>
  <c r="B869"/>
  <c r="AB868"/>
  <c r="X868"/>
  <c r="V868"/>
  <c r="T868"/>
  <c r="S868"/>
  <c r="R868"/>
  <c r="J868"/>
  <c r="I868"/>
  <c r="H868"/>
  <c r="G868"/>
  <c r="F868"/>
  <c r="C868"/>
  <c r="B868"/>
  <c r="AB867"/>
  <c r="X867"/>
  <c r="V867"/>
  <c r="T867"/>
  <c r="S867"/>
  <c r="R867"/>
  <c r="J867"/>
  <c r="I867"/>
  <c r="H867"/>
  <c r="G867"/>
  <c r="F867"/>
  <c r="C867"/>
  <c r="B867"/>
  <c r="AB866"/>
  <c r="X866"/>
  <c r="V866"/>
  <c r="T866"/>
  <c r="S866"/>
  <c r="R866"/>
  <c r="J866"/>
  <c r="I866"/>
  <c r="H866"/>
  <c r="G866"/>
  <c r="F866"/>
  <c r="C866"/>
  <c r="B866"/>
  <c r="AB865"/>
  <c r="X865"/>
  <c r="V865"/>
  <c r="T865"/>
  <c r="S865"/>
  <c r="R865"/>
  <c r="J865"/>
  <c r="I865"/>
  <c r="H865"/>
  <c r="G865"/>
  <c r="F865"/>
  <c r="C865"/>
  <c r="B865"/>
  <c r="AB864"/>
  <c r="X864"/>
  <c r="V864"/>
  <c r="T864"/>
  <c r="S864"/>
  <c r="R864"/>
  <c r="J864"/>
  <c r="I864"/>
  <c r="H864"/>
  <c r="G864"/>
  <c r="F864"/>
  <c r="C864"/>
  <c r="B864"/>
  <c r="AB863"/>
  <c r="X863"/>
  <c r="V863"/>
  <c r="T863"/>
  <c r="S863"/>
  <c r="R863"/>
  <c r="J863"/>
  <c r="I863"/>
  <c r="H863"/>
  <c r="G863"/>
  <c r="F863"/>
  <c r="C863"/>
  <c r="B863"/>
  <c r="AB862"/>
  <c r="X862"/>
  <c r="V862"/>
  <c r="T862"/>
  <c r="S862"/>
  <c r="R862"/>
  <c r="J862"/>
  <c r="I862"/>
  <c r="H862"/>
  <c r="G862"/>
  <c r="F862"/>
  <c r="C862"/>
  <c r="B862"/>
  <c r="AB861"/>
  <c r="X861"/>
  <c r="V861"/>
  <c r="T861"/>
  <c r="S861"/>
  <c r="R861"/>
  <c r="J861"/>
  <c r="I861"/>
  <c r="H861"/>
  <c r="G861"/>
  <c r="F861"/>
  <c r="C861"/>
  <c r="B861"/>
  <c r="AB860"/>
  <c r="X860"/>
  <c r="V860"/>
  <c r="T860"/>
  <c r="S860"/>
  <c r="R860"/>
  <c r="J860"/>
  <c r="I860"/>
  <c r="H860"/>
  <c r="G860"/>
  <c r="F860"/>
  <c r="C860"/>
  <c r="B860"/>
  <c r="AB859"/>
  <c r="X859"/>
  <c r="V859"/>
  <c r="T859"/>
  <c r="S859"/>
  <c r="R859"/>
  <c r="J859"/>
  <c r="I859"/>
  <c r="H859"/>
  <c r="G859"/>
  <c r="F859"/>
  <c r="C859"/>
  <c r="B859"/>
  <c r="AB858"/>
  <c r="X858"/>
  <c r="V858"/>
  <c r="T858"/>
  <c r="S858"/>
  <c r="R858"/>
  <c r="J858"/>
  <c r="I858"/>
  <c r="H858"/>
  <c r="G858"/>
  <c r="F858"/>
  <c r="C858"/>
  <c r="B858"/>
  <c r="AB857"/>
  <c r="X857"/>
  <c r="V857"/>
  <c r="T857"/>
  <c r="S857"/>
  <c r="R857"/>
  <c r="J857"/>
  <c r="I857"/>
  <c r="H857"/>
  <c r="G857"/>
  <c r="F857"/>
  <c r="C857"/>
  <c r="B857"/>
  <c r="AB856"/>
  <c r="X856"/>
  <c r="V856"/>
  <c r="T856"/>
  <c r="S856"/>
  <c r="R856"/>
  <c r="J856"/>
  <c r="I856"/>
  <c r="H856"/>
  <c r="G856"/>
  <c r="F856"/>
  <c r="C856"/>
  <c r="B856"/>
  <c r="AB855"/>
  <c r="X855"/>
  <c r="V855"/>
  <c r="T855"/>
  <c r="S855"/>
  <c r="R855"/>
  <c r="J855"/>
  <c r="I855"/>
  <c r="H855"/>
  <c r="G855"/>
  <c r="F855"/>
  <c r="C855"/>
  <c r="B855"/>
  <c r="AB854"/>
  <c r="X854"/>
  <c r="V854"/>
  <c r="T854"/>
  <c r="S854"/>
  <c r="R854"/>
  <c r="J854"/>
  <c r="I854"/>
  <c r="H854"/>
  <c r="G854"/>
  <c r="F854"/>
  <c r="C854"/>
  <c r="B854"/>
  <c r="AB853"/>
  <c r="X853"/>
  <c r="V853"/>
  <c r="T853"/>
  <c r="S853"/>
  <c r="R853"/>
  <c r="J853"/>
  <c r="I853"/>
  <c r="H853"/>
  <c r="G853"/>
  <c r="F853"/>
  <c r="C853"/>
  <c r="B853"/>
  <c r="AB852"/>
  <c r="X852"/>
  <c r="V852"/>
  <c r="T852"/>
  <c r="S852"/>
  <c r="R852"/>
  <c r="J852"/>
  <c r="I852"/>
  <c r="H852"/>
  <c r="G852"/>
  <c r="F852"/>
  <c r="C852"/>
  <c r="B852"/>
  <c r="AB851"/>
  <c r="X851"/>
  <c r="V851"/>
  <c r="T851"/>
  <c r="S851"/>
  <c r="R851"/>
  <c r="J851"/>
  <c r="I851"/>
  <c r="H851"/>
  <c r="G851"/>
  <c r="F851"/>
  <c r="C851"/>
  <c r="B851"/>
  <c r="AB850"/>
  <c r="X850"/>
  <c r="V850"/>
  <c r="T850"/>
  <c r="S850"/>
  <c r="R850"/>
  <c r="J850"/>
  <c r="I850"/>
  <c r="H850"/>
  <c r="G850"/>
  <c r="F850"/>
  <c r="C850"/>
  <c r="B850"/>
  <c r="AB849"/>
  <c r="X849"/>
  <c r="V849"/>
  <c r="T849"/>
  <c r="S849"/>
  <c r="R849"/>
  <c r="J849"/>
  <c r="I849"/>
  <c r="H849"/>
  <c r="G849"/>
  <c r="F849"/>
  <c r="C849"/>
  <c r="B849"/>
  <c r="AB848"/>
  <c r="X848"/>
  <c r="V848"/>
  <c r="T848"/>
  <c r="S848"/>
  <c r="R848"/>
  <c r="J848"/>
  <c r="I848"/>
  <c r="H848"/>
  <c r="G848"/>
  <c r="F848"/>
  <c r="C848"/>
  <c r="B848"/>
  <c r="AB847"/>
  <c r="X847"/>
  <c r="V847"/>
  <c r="T847"/>
  <c r="S847"/>
  <c r="R847"/>
  <c r="J847"/>
  <c r="I847"/>
  <c r="H847"/>
  <c r="G847"/>
  <c r="F847"/>
  <c r="C847"/>
  <c r="B847"/>
  <c r="AB846"/>
  <c r="X846"/>
  <c r="V846"/>
  <c r="T846"/>
  <c r="S846"/>
  <c r="R846"/>
  <c r="J846"/>
  <c r="I846"/>
  <c r="H846"/>
  <c r="G846"/>
  <c r="F846"/>
  <c r="C846"/>
  <c r="B846"/>
  <c r="AB845"/>
  <c r="X845"/>
  <c r="V845"/>
  <c r="T845"/>
  <c r="S845"/>
  <c r="R845"/>
  <c r="J845"/>
  <c r="I845"/>
  <c r="H845"/>
  <c r="G845"/>
  <c r="F845"/>
  <c r="C845"/>
  <c r="B845"/>
  <c r="AB844"/>
  <c r="X844"/>
  <c r="V844"/>
  <c r="T844"/>
  <c r="S844"/>
  <c r="R844"/>
  <c r="J844"/>
  <c r="I844"/>
  <c r="H844"/>
  <c r="G844"/>
  <c r="F844"/>
  <c r="C844"/>
  <c r="B844"/>
  <c r="AB843"/>
  <c r="X843"/>
  <c r="V843"/>
  <c r="T843"/>
  <c r="S843"/>
  <c r="R843"/>
  <c r="J843"/>
  <c r="I843"/>
  <c r="H843"/>
  <c r="G843"/>
  <c r="F843"/>
  <c r="C843"/>
  <c r="B843"/>
  <c r="AB842"/>
  <c r="X842"/>
  <c r="V842"/>
  <c r="T842"/>
  <c r="S842"/>
  <c r="R842"/>
  <c r="J842"/>
  <c r="I842"/>
  <c r="H842"/>
  <c r="G842"/>
  <c r="F842"/>
  <c r="C842"/>
  <c r="B842"/>
  <c r="AB841"/>
  <c r="X841"/>
  <c r="V841"/>
  <c r="T841"/>
  <c r="S841"/>
  <c r="R841"/>
  <c r="J841"/>
  <c r="I841"/>
  <c r="H841"/>
  <c r="G841"/>
  <c r="F841"/>
  <c r="C841"/>
  <c r="B841"/>
  <c r="AB840"/>
  <c r="X840"/>
  <c r="V840"/>
  <c r="T840"/>
  <c r="S840"/>
  <c r="R840"/>
  <c r="J840"/>
  <c r="I840"/>
  <c r="H840"/>
  <c r="G840"/>
  <c r="F840"/>
  <c r="C840"/>
  <c r="B840"/>
  <c r="AB839"/>
  <c r="X839"/>
  <c r="V839"/>
  <c r="T839"/>
  <c r="S839"/>
  <c r="R839"/>
  <c r="J839"/>
  <c r="I839"/>
  <c r="H839"/>
  <c r="G839"/>
  <c r="F839"/>
  <c r="C839"/>
  <c r="B839"/>
  <c r="AB838"/>
  <c r="X838"/>
  <c r="V838"/>
  <c r="T838"/>
  <c r="S838"/>
  <c r="R838"/>
  <c r="J838"/>
  <c r="I838"/>
  <c r="H838"/>
  <c r="G838"/>
  <c r="F838"/>
  <c r="C838"/>
  <c r="B838"/>
  <c r="AB837"/>
  <c r="X837"/>
  <c r="V837"/>
  <c r="T837"/>
  <c r="S837"/>
  <c r="R837"/>
  <c r="J837"/>
  <c r="I837"/>
  <c r="H837"/>
  <c r="G837"/>
  <c r="F837"/>
  <c r="C837"/>
  <c r="B837"/>
  <c r="AB836"/>
  <c r="X836"/>
  <c r="V836"/>
  <c r="T836"/>
  <c r="S836"/>
  <c r="R836"/>
  <c r="J836"/>
  <c r="I836"/>
  <c r="H836"/>
  <c r="G836"/>
  <c r="F836"/>
  <c r="C836"/>
  <c r="B836"/>
  <c r="AB835"/>
  <c r="X835"/>
  <c r="V835"/>
  <c r="T835"/>
  <c r="S835"/>
  <c r="R835"/>
  <c r="J835"/>
  <c r="I835"/>
  <c r="H835"/>
  <c r="G835"/>
  <c r="F835"/>
  <c r="C835"/>
  <c r="B835"/>
  <c r="AB834"/>
  <c r="X834"/>
  <c r="V834"/>
  <c r="T834"/>
  <c r="S834"/>
  <c r="R834"/>
  <c r="J834"/>
  <c r="I834"/>
  <c r="H834"/>
  <c r="G834"/>
  <c r="F834"/>
  <c r="C834"/>
  <c r="B834"/>
  <c r="AB833"/>
  <c r="X833"/>
  <c r="V833"/>
  <c r="T833"/>
  <c r="S833"/>
  <c r="R833"/>
  <c r="J833"/>
  <c r="I833"/>
  <c r="H833"/>
  <c r="G833"/>
  <c r="F833"/>
  <c r="C833"/>
  <c r="B833"/>
  <c r="AB832"/>
  <c r="X832"/>
  <c r="V832"/>
  <c r="T832"/>
  <c r="S832"/>
  <c r="R832"/>
  <c r="J832"/>
  <c r="I832"/>
  <c r="H832"/>
  <c r="G832"/>
  <c r="F832"/>
  <c r="C832"/>
  <c r="B832"/>
  <c r="AB831"/>
  <c r="X831"/>
  <c r="V831"/>
  <c r="T831"/>
  <c r="S831"/>
  <c r="R831"/>
  <c r="J831"/>
  <c r="I831"/>
  <c r="H831"/>
  <c r="G831"/>
  <c r="F831"/>
  <c r="C831"/>
  <c r="B831"/>
  <c r="AB830"/>
  <c r="X830"/>
  <c r="V830"/>
  <c r="T830"/>
  <c r="S830"/>
  <c r="R830"/>
  <c r="J830"/>
  <c r="I830"/>
  <c r="H830"/>
  <c r="G830"/>
  <c r="F830"/>
  <c r="C830"/>
  <c r="B830"/>
  <c r="AB829"/>
  <c r="X829"/>
  <c r="V829"/>
  <c r="T829"/>
  <c r="S829"/>
  <c r="R829"/>
  <c r="J829"/>
  <c r="I829"/>
  <c r="H829"/>
  <c r="G829"/>
  <c r="F829"/>
  <c r="C829"/>
  <c r="B829"/>
  <c r="AB828"/>
  <c r="X828"/>
  <c r="V828"/>
  <c r="T828"/>
  <c r="S828"/>
  <c r="R828"/>
  <c r="J828"/>
  <c r="I828"/>
  <c r="H828"/>
  <c r="G828"/>
  <c r="F828"/>
  <c r="C828"/>
  <c r="B828"/>
  <c r="AB827"/>
  <c r="X827"/>
  <c r="V827"/>
  <c r="T827"/>
  <c r="S827"/>
  <c r="R827"/>
  <c r="J827"/>
  <c r="I827"/>
  <c r="H827"/>
  <c r="G827"/>
  <c r="F827"/>
  <c r="C827"/>
  <c r="B827"/>
  <c r="AB826"/>
  <c r="X826"/>
  <c r="V826"/>
  <c r="T826"/>
  <c r="S826"/>
  <c r="R826"/>
  <c r="J826"/>
  <c r="I826"/>
  <c r="H826"/>
  <c r="G826"/>
  <c r="F826"/>
  <c r="C826"/>
  <c r="B826"/>
  <c r="AB825"/>
  <c r="X825"/>
  <c r="V825"/>
  <c r="T825"/>
  <c r="S825"/>
  <c r="R825"/>
  <c r="J825"/>
  <c r="I825"/>
  <c r="H825"/>
  <c r="G825"/>
  <c r="F825"/>
  <c r="C825"/>
  <c r="B825"/>
  <c r="AB824"/>
  <c r="X824"/>
  <c r="V824"/>
  <c r="T824"/>
  <c r="S824"/>
  <c r="R824"/>
  <c r="J824"/>
  <c r="I824"/>
  <c r="H824"/>
  <c r="G824"/>
  <c r="F824"/>
  <c r="C824"/>
  <c r="B824"/>
  <c r="AB823"/>
  <c r="X823"/>
  <c r="V823"/>
  <c r="T823"/>
  <c r="S823"/>
  <c r="R823"/>
  <c r="J823"/>
  <c r="I823"/>
  <c r="H823"/>
  <c r="G823"/>
  <c r="F823"/>
  <c r="C823"/>
  <c r="B823"/>
  <c r="AB822"/>
  <c r="X822"/>
  <c r="V822"/>
  <c r="T822"/>
  <c r="S822"/>
  <c r="R822"/>
  <c r="J822"/>
  <c r="I822"/>
  <c r="H822"/>
  <c r="G822"/>
  <c r="F822"/>
  <c r="C822"/>
  <c r="B822"/>
  <c r="AB821"/>
  <c r="X821"/>
  <c r="V821"/>
  <c r="T821"/>
  <c r="S821"/>
  <c r="R821"/>
  <c r="J821"/>
  <c r="I821"/>
  <c r="H821"/>
  <c r="G821"/>
  <c r="F821"/>
  <c r="C821"/>
  <c r="B821"/>
  <c r="AB820"/>
  <c r="X820"/>
  <c r="V820"/>
  <c r="T820"/>
  <c r="S820"/>
  <c r="R820"/>
  <c r="J820"/>
  <c r="I820"/>
  <c r="H820"/>
  <c r="G820"/>
  <c r="F820"/>
  <c r="C820"/>
  <c r="B820"/>
  <c r="AB819"/>
  <c r="X819"/>
  <c r="V819"/>
  <c r="T819"/>
  <c r="S819"/>
  <c r="R819"/>
  <c r="J819"/>
  <c r="I819"/>
  <c r="H819"/>
  <c r="G819"/>
  <c r="F819"/>
  <c r="C819"/>
  <c r="B819"/>
  <c r="AB818"/>
  <c r="X818"/>
  <c r="V818"/>
  <c r="T818"/>
  <c r="S818"/>
  <c r="R818"/>
  <c r="J818"/>
  <c r="I818"/>
  <c r="H818"/>
  <c r="G818"/>
  <c r="F818"/>
  <c r="C818"/>
  <c r="B818"/>
  <c r="AB817"/>
  <c r="X817"/>
  <c r="V817"/>
  <c r="T817"/>
  <c r="S817"/>
  <c r="R817"/>
  <c r="J817"/>
  <c r="I817"/>
  <c r="H817"/>
  <c r="G817"/>
  <c r="F817"/>
  <c r="C817"/>
  <c r="B817"/>
  <c r="AB816"/>
  <c r="X816"/>
  <c r="V816"/>
  <c r="T816"/>
  <c r="S816"/>
  <c r="R816"/>
  <c r="J816"/>
  <c r="I816"/>
  <c r="H816"/>
  <c r="G816"/>
  <c r="F816"/>
  <c r="C816"/>
  <c r="B816"/>
  <c r="AB815"/>
  <c r="X815"/>
  <c r="V815"/>
  <c r="T815"/>
  <c r="S815"/>
  <c r="R815"/>
  <c r="J815"/>
  <c r="I815"/>
  <c r="H815"/>
  <c r="G815"/>
  <c r="F815"/>
  <c r="C815"/>
  <c r="B815"/>
  <c r="AB814"/>
  <c r="X814"/>
  <c r="V814"/>
  <c r="T814"/>
  <c r="S814"/>
  <c r="R814"/>
  <c r="J814"/>
  <c r="I814"/>
  <c r="H814"/>
  <c r="G814"/>
  <c r="F814"/>
  <c r="C814"/>
  <c r="B814"/>
  <c r="AB813"/>
  <c r="X813"/>
  <c r="V813"/>
  <c r="T813"/>
  <c r="S813"/>
  <c r="R813"/>
  <c r="J813"/>
  <c r="I813"/>
  <c r="H813"/>
  <c r="G813"/>
  <c r="F813"/>
  <c r="C813"/>
  <c r="B813"/>
  <c r="AB812"/>
  <c r="X812"/>
  <c r="V812"/>
  <c r="T812"/>
  <c r="S812"/>
  <c r="R812"/>
  <c r="J812"/>
  <c r="I812"/>
  <c r="H812"/>
  <c r="G812"/>
  <c r="F812"/>
  <c r="C812"/>
  <c r="B812"/>
  <c r="AB811"/>
  <c r="X811"/>
  <c r="V811"/>
  <c r="T811"/>
  <c r="S811"/>
  <c r="R811"/>
  <c r="J811"/>
  <c r="I811"/>
  <c r="H811"/>
  <c r="G811"/>
  <c r="F811"/>
  <c r="C811"/>
  <c r="B811"/>
  <c r="AB810"/>
  <c r="X810"/>
  <c r="V810"/>
  <c r="T810"/>
  <c r="S810"/>
  <c r="R810"/>
  <c r="J810"/>
  <c r="I810"/>
  <c r="H810"/>
  <c r="G810"/>
  <c r="F810"/>
  <c r="C810"/>
  <c r="B810"/>
  <c r="AB809"/>
  <c r="X809"/>
  <c r="V809"/>
  <c r="T809"/>
  <c r="S809"/>
  <c r="R809"/>
  <c r="J809"/>
  <c r="I809"/>
  <c r="H809"/>
  <c r="G809"/>
  <c r="F809"/>
  <c r="C809"/>
  <c r="B809"/>
  <c r="AB808"/>
  <c r="X808"/>
  <c r="V808"/>
  <c r="T808"/>
  <c r="S808"/>
  <c r="R808"/>
  <c r="J808"/>
  <c r="I808"/>
  <c r="H808"/>
  <c r="G808"/>
  <c r="F808"/>
  <c r="C808"/>
  <c r="B808"/>
  <c r="AB807"/>
  <c r="X807"/>
  <c r="V807"/>
  <c r="T807"/>
  <c r="S807"/>
  <c r="R807"/>
  <c r="J807"/>
  <c r="I807"/>
  <c r="H807"/>
  <c r="G807"/>
  <c r="F807"/>
  <c r="C807"/>
  <c r="B807"/>
  <c r="AB806"/>
  <c r="X806"/>
  <c r="V806"/>
  <c r="T806"/>
  <c r="S806"/>
  <c r="R806"/>
  <c r="J806"/>
  <c r="I806"/>
  <c r="H806"/>
  <c r="G806"/>
  <c r="F806"/>
  <c r="C806"/>
  <c r="B806"/>
  <c r="AB805"/>
  <c r="X805"/>
  <c r="V805"/>
  <c r="T805"/>
  <c r="S805"/>
  <c r="R805"/>
  <c r="J805"/>
  <c r="I805"/>
  <c r="H805"/>
  <c r="G805"/>
  <c r="F805"/>
  <c r="C805"/>
  <c r="B805"/>
  <c r="AB804"/>
  <c r="X804"/>
  <c r="V804"/>
  <c r="T804"/>
  <c r="S804"/>
  <c r="R804"/>
  <c r="J804"/>
  <c r="I804"/>
  <c r="H804"/>
  <c r="G804"/>
  <c r="F804"/>
  <c r="C804"/>
  <c r="B804"/>
  <c r="AB803"/>
  <c r="X803"/>
  <c r="V803"/>
  <c r="T803"/>
  <c r="S803"/>
  <c r="R803"/>
  <c r="J803"/>
  <c r="I803"/>
  <c r="H803"/>
  <c r="G803"/>
  <c r="F803"/>
  <c r="C803"/>
  <c r="B803"/>
  <c r="AB802"/>
  <c r="X802"/>
  <c r="V802"/>
  <c r="T802"/>
  <c r="S802"/>
  <c r="R802"/>
  <c r="J802"/>
  <c r="I802"/>
  <c r="H802"/>
  <c r="G802"/>
  <c r="F802"/>
  <c r="C802"/>
  <c r="B802"/>
  <c r="AB801"/>
  <c r="X801"/>
  <c r="V801"/>
  <c r="T801"/>
  <c r="S801"/>
  <c r="R801"/>
  <c r="J801"/>
  <c r="I801"/>
  <c r="H801"/>
  <c r="G801"/>
  <c r="F801"/>
  <c r="C801"/>
  <c r="B801"/>
  <c r="AB800"/>
  <c r="X800"/>
  <c r="V800"/>
  <c r="T800"/>
  <c r="S800"/>
  <c r="R800"/>
  <c r="J800"/>
  <c r="I800"/>
  <c r="H800"/>
  <c r="G800"/>
  <c r="F800"/>
  <c r="C800"/>
  <c r="B800"/>
  <c r="AB799"/>
  <c r="X799"/>
  <c r="V799"/>
  <c r="T799"/>
  <c r="S799"/>
  <c r="R799"/>
  <c r="J799"/>
  <c r="I799"/>
  <c r="H799"/>
  <c r="G799"/>
  <c r="F799"/>
  <c r="C799"/>
  <c r="B799"/>
  <c r="AB798"/>
  <c r="X798"/>
  <c r="V798"/>
  <c r="T798"/>
  <c r="S798"/>
  <c r="R798"/>
  <c r="J798"/>
  <c r="I798"/>
  <c r="H798"/>
  <c r="G798"/>
  <c r="F798"/>
  <c r="C798"/>
  <c r="B798"/>
  <c r="AB797"/>
  <c r="X797"/>
  <c r="V797"/>
  <c r="T797"/>
  <c r="S797"/>
  <c r="R797"/>
  <c r="J797"/>
  <c r="I797"/>
  <c r="H797"/>
  <c r="G797"/>
  <c r="F797"/>
  <c r="C797"/>
  <c r="B797"/>
  <c r="AB796"/>
  <c r="X796"/>
  <c r="V796"/>
  <c r="T796"/>
  <c r="S796"/>
  <c r="R796"/>
  <c r="J796"/>
  <c r="I796"/>
  <c r="H796"/>
  <c r="G796"/>
  <c r="F796"/>
  <c r="C796"/>
  <c r="B796"/>
  <c r="AB795"/>
  <c r="X795"/>
  <c r="V795"/>
  <c r="T795"/>
  <c r="S795"/>
  <c r="R795"/>
  <c r="J795"/>
  <c r="I795"/>
  <c r="H795"/>
  <c r="G795"/>
  <c r="F795"/>
  <c r="C795"/>
  <c r="B795"/>
  <c r="AB794"/>
  <c r="X794"/>
  <c r="V794"/>
  <c r="T794"/>
  <c r="S794"/>
  <c r="R794"/>
  <c r="J794"/>
  <c r="I794"/>
  <c r="H794"/>
  <c r="G794"/>
  <c r="F794"/>
  <c r="C794"/>
  <c r="B794"/>
  <c r="AB793"/>
  <c r="X793"/>
  <c r="V793"/>
  <c r="T793"/>
  <c r="S793"/>
  <c r="R793"/>
  <c r="J793"/>
  <c r="I793"/>
  <c r="H793"/>
  <c r="G793"/>
  <c r="F793"/>
  <c r="C793"/>
  <c r="B793"/>
  <c r="AB792"/>
  <c r="X792"/>
  <c r="V792"/>
  <c r="T792"/>
  <c r="S792"/>
  <c r="R792"/>
  <c r="J792"/>
  <c r="I792"/>
  <c r="H792"/>
  <c r="G792"/>
  <c r="F792"/>
  <c r="C792"/>
  <c r="B792"/>
  <c r="AB791"/>
  <c r="X791"/>
  <c r="V791"/>
  <c r="T791"/>
  <c r="S791"/>
  <c r="R791"/>
  <c r="J791"/>
  <c r="I791"/>
  <c r="H791"/>
  <c r="G791"/>
  <c r="F791"/>
  <c r="C791"/>
  <c r="B791"/>
  <c r="AB790"/>
  <c r="X790"/>
  <c r="V790"/>
  <c r="T790"/>
  <c r="S790"/>
  <c r="R790"/>
  <c r="J790"/>
  <c r="I790"/>
  <c r="H790"/>
  <c r="G790"/>
  <c r="F790"/>
  <c r="C790"/>
  <c r="B790"/>
  <c r="AB789"/>
  <c r="X789"/>
  <c r="V789"/>
  <c r="T789"/>
  <c r="S789"/>
  <c r="R789"/>
  <c r="J789"/>
  <c r="I789"/>
  <c r="H789"/>
  <c r="G789"/>
  <c r="F789"/>
  <c r="C789"/>
  <c r="B789"/>
  <c r="AB788"/>
  <c r="X788"/>
  <c r="V788"/>
  <c r="T788"/>
  <c r="S788"/>
  <c r="R788"/>
  <c r="J788"/>
  <c r="I788"/>
  <c r="H788"/>
  <c r="G788"/>
  <c r="F788"/>
  <c r="C788"/>
  <c r="B788"/>
  <c r="AB787"/>
  <c r="X787"/>
  <c r="V787"/>
  <c r="T787"/>
  <c r="S787"/>
  <c r="R787"/>
  <c r="J787"/>
  <c r="I787"/>
  <c r="H787"/>
  <c r="G787"/>
  <c r="F787"/>
  <c r="C787"/>
  <c r="B787"/>
  <c r="AB786"/>
  <c r="X786"/>
  <c r="V786"/>
  <c r="T786"/>
  <c r="S786"/>
  <c r="R786"/>
  <c r="J786"/>
  <c r="I786"/>
  <c r="H786"/>
  <c r="G786"/>
  <c r="F786"/>
  <c r="C786"/>
  <c r="B786"/>
  <c r="AB785"/>
  <c r="X785"/>
  <c r="V785"/>
  <c r="T785"/>
  <c r="S785"/>
  <c r="R785"/>
  <c r="J785"/>
  <c r="I785"/>
  <c r="H785"/>
  <c r="G785"/>
  <c r="F785"/>
  <c r="C785"/>
  <c r="B785"/>
  <c r="AB784"/>
  <c r="X784"/>
  <c r="V784"/>
  <c r="T784"/>
  <c r="S784"/>
  <c r="R784"/>
  <c r="J784"/>
  <c r="I784"/>
  <c r="H784"/>
  <c r="G784"/>
  <c r="F784"/>
  <c r="C784"/>
  <c r="B784"/>
  <c r="AB783"/>
  <c r="X783"/>
  <c r="V783"/>
  <c r="T783"/>
  <c r="S783"/>
  <c r="R783"/>
  <c r="J783"/>
  <c r="I783"/>
  <c r="H783"/>
  <c r="G783"/>
  <c r="F783"/>
  <c r="C783"/>
  <c r="B783"/>
  <c r="AB782"/>
  <c r="X782"/>
  <c r="V782"/>
  <c r="T782"/>
  <c r="S782"/>
  <c r="R782"/>
  <c r="J782"/>
  <c r="I782"/>
  <c r="H782"/>
  <c r="G782"/>
  <c r="F782"/>
  <c r="C782"/>
  <c r="B782"/>
  <c r="AB781"/>
  <c r="X781"/>
  <c r="V781"/>
  <c r="T781"/>
  <c r="S781"/>
  <c r="R781"/>
  <c r="J781"/>
  <c r="I781"/>
  <c r="H781"/>
  <c r="G781"/>
  <c r="F781"/>
  <c r="C781"/>
  <c r="B781"/>
  <c r="AB780"/>
  <c r="X780"/>
  <c r="V780"/>
  <c r="T780"/>
  <c r="S780"/>
  <c r="R780"/>
  <c r="J780"/>
  <c r="I780"/>
  <c r="H780"/>
  <c r="G780"/>
  <c r="F780"/>
  <c r="C780"/>
  <c r="B780"/>
  <c r="AB779"/>
  <c r="X779"/>
  <c r="V779"/>
  <c r="T779"/>
  <c r="S779"/>
  <c r="R779"/>
  <c r="J779"/>
  <c r="I779"/>
  <c r="H779"/>
  <c r="G779"/>
  <c r="F779"/>
  <c r="C779"/>
  <c r="B779"/>
  <c r="AB778"/>
  <c r="X778"/>
  <c r="V778"/>
  <c r="T778"/>
  <c r="S778"/>
  <c r="R778"/>
  <c r="J778"/>
  <c r="I778"/>
  <c r="H778"/>
  <c r="G778"/>
  <c r="F778"/>
  <c r="C778"/>
  <c r="B778"/>
  <c r="AB777"/>
  <c r="X777"/>
  <c r="V777"/>
  <c r="T777"/>
  <c r="S777"/>
  <c r="R777"/>
  <c r="J777"/>
  <c r="I777"/>
  <c r="H777"/>
  <c r="G777"/>
  <c r="F777"/>
  <c r="C777"/>
  <c r="B777"/>
  <c r="AB776"/>
  <c r="X776"/>
  <c r="V776"/>
  <c r="T776"/>
  <c r="S776"/>
  <c r="R776"/>
  <c r="J776"/>
  <c r="I776"/>
  <c r="H776"/>
  <c r="G776"/>
  <c r="F776"/>
  <c r="C776"/>
  <c r="B776"/>
  <c r="AB775"/>
  <c r="X775"/>
  <c r="V775"/>
  <c r="T775"/>
  <c r="S775"/>
  <c r="R775"/>
  <c r="J775"/>
  <c r="I775"/>
  <c r="H775"/>
  <c r="G775"/>
  <c r="F775"/>
  <c r="C775"/>
  <c r="B775"/>
  <c r="AB774"/>
  <c r="X774"/>
  <c r="V774"/>
  <c r="T774"/>
  <c r="S774"/>
  <c r="R774"/>
  <c r="J774"/>
  <c r="I774"/>
  <c r="H774"/>
  <c r="G774"/>
  <c r="F774"/>
  <c r="C774"/>
  <c r="B774"/>
  <c r="AB773"/>
  <c r="X773"/>
  <c r="V773"/>
  <c r="T773"/>
  <c r="S773"/>
  <c r="R773"/>
  <c r="J773"/>
  <c r="I773"/>
  <c r="H773"/>
  <c r="G773"/>
  <c r="F773"/>
  <c r="C773"/>
  <c r="B773"/>
  <c r="AB772"/>
  <c r="X772"/>
  <c r="V772"/>
  <c r="T772"/>
  <c r="S772"/>
  <c r="R772"/>
  <c r="J772"/>
  <c r="I772"/>
  <c r="H772"/>
  <c r="G772"/>
  <c r="F772"/>
  <c r="C772"/>
  <c r="B772"/>
  <c r="AB771"/>
  <c r="X771"/>
  <c r="V771"/>
  <c r="T771"/>
  <c r="S771"/>
  <c r="R771"/>
  <c r="J771"/>
  <c r="I771"/>
  <c r="H771"/>
  <c r="G771"/>
  <c r="F771"/>
  <c r="C771"/>
  <c r="B771"/>
  <c r="AB770"/>
  <c r="X770"/>
  <c r="V770"/>
  <c r="T770"/>
  <c r="S770"/>
  <c r="R770"/>
  <c r="J770"/>
  <c r="I770"/>
  <c r="H770"/>
  <c r="G770"/>
  <c r="F770"/>
  <c r="C770"/>
  <c r="B770"/>
  <c r="AB769"/>
  <c r="X769"/>
  <c r="V769"/>
  <c r="T769"/>
  <c r="S769"/>
  <c r="R769"/>
  <c r="J769"/>
  <c r="I769"/>
  <c r="H769"/>
  <c r="G769"/>
  <c r="F769"/>
  <c r="C769"/>
  <c r="B769"/>
  <c r="AB768"/>
  <c r="X768"/>
  <c r="V768"/>
  <c r="T768"/>
  <c r="S768"/>
  <c r="R768"/>
  <c r="J768"/>
  <c r="I768"/>
  <c r="H768"/>
  <c r="G768"/>
  <c r="F768"/>
  <c r="C768"/>
  <c r="B768"/>
  <c r="AB767"/>
  <c r="X767"/>
  <c r="V767"/>
  <c r="T767"/>
  <c r="S767"/>
  <c r="R767"/>
  <c r="J767"/>
  <c r="I767"/>
  <c r="H767"/>
  <c r="G767"/>
  <c r="F767"/>
  <c r="C767"/>
  <c r="B767"/>
  <c r="AB766"/>
  <c r="X766"/>
  <c r="V766"/>
  <c r="T766"/>
  <c r="S766"/>
  <c r="R766"/>
  <c r="J766"/>
  <c r="I766"/>
  <c r="H766"/>
  <c r="G766"/>
  <c r="F766"/>
  <c r="C766"/>
  <c r="B766"/>
  <c r="AB765"/>
  <c r="X765"/>
  <c r="V765"/>
  <c r="T765"/>
  <c r="S765"/>
  <c r="R765"/>
  <c r="J765"/>
  <c r="I765"/>
  <c r="H765"/>
  <c r="G765"/>
  <c r="F765"/>
  <c r="C765"/>
  <c r="B765"/>
  <c r="AB764"/>
  <c r="X764"/>
  <c r="V764"/>
  <c r="T764"/>
  <c r="S764"/>
  <c r="R764"/>
  <c r="J764"/>
  <c r="I764"/>
  <c r="H764"/>
  <c r="G764"/>
  <c r="F764"/>
  <c r="C764"/>
  <c r="B764"/>
  <c r="AB763"/>
  <c r="X763"/>
  <c r="V763"/>
  <c r="T763"/>
  <c r="S763"/>
  <c r="R763"/>
  <c r="J763"/>
  <c r="I763"/>
  <c r="H763"/>
  <c r="G763"/>
  <c r="F763"/>
  <c r="C763"/>
  <c r="B763"/>
  <c r="AB762"/>
  <c r="X762"/>
  <c r="V762"/>
  <c r="T762"/>
  <c r="S762"/>
  <c r="R762"/>
  <c r="J762"/>
  <c r="I762"/>
  <c r="H762"/>
  <c r="G762"/>
  <c r="F762"/>
  <c r="C762"/>
  <c r="B762"/>
  <c r="AB761"/>
  <c r="X761"/>
  <c r="V761"/>
  <c r="T761"/>
  <c r="S761"/>
  <c r="R761"/>
  <c r="J761"/>
  <c r="I761"/>
  <c r="H761"/>
  <c r="G761"/>
  <c r="F761"/>
  <c r="C761"/>
  <c r="B761"/>
  <c r="AB760"/>
  <c r="X760"/>
  <c r="V760"/>
  <c r="T760"/>
  <c r="S760"/>
  <c r="R760"/>
  <c r="J760"/>
  <c r="I760"/>
  <c r="H760"/>
  <c r="G760"/>
  <c r="F760"/>
  <c r="C760"/>
  <c r="B760"/>
  <c r="AB759"/>
  <c r="X759"/>
  <c r="V759"/>
  <c r="T759"/>
  <c r="S759"/>
  <c r="R759"/>
  <c r="J759"/>
  <c r="I759"/>
  <c r="H759"/>
  <c r="G759"/>
  <c r="F759"/>
  <c r="C759"/>
  <c r="B759"/>
  <c r="AB758"/>
  <c r="X758"/>
  <c r="V758"/>
  <c r="T758"/>
  <c r="S758"/>
  <c r="R758"/>
  <c r="J758"/>
  <c r="I758"/>
  <c r="H758"/>
  <c r="G758"/>
  <c r="F758"/>
  <c r="C758"/>
  <c r="B758"/>
  <c r="AB757"/>
  <c r="X757"/>
  <c r="V757"/>
  <c r="T757"/>
  <c r="S757"/>
  <c r="R757"/>
  <c r="J757"/>
  <c r="I757"/>
  <c r="H757"/>
  <c r="G757"/>
  <c r="F757"/>
  <c r="C757"/>
  <c r="B757"/>
  <c r="AB756"/>
  <c r="X756"/>
  <c r="V756"/>
  <c r="T756"/>
  <c r="S756"/>
  <c r="R756"/>
  <c r="J756"/>
  <c r="I756"/>
  <c r="H756"/>
  <c r="G756"/>
  <c r="F756"/>
  <c r="C756"/>
  <c r="B756"/>
  <c r="AB755"/>
  <c r="X755"/>
  <c r="V755"/>
  <c r="T755"/>
  <c r="S755"/>
  <c r="R755"/>
  <c r="J755"/>
  <c r="I755"/>
  <c r="H755"/>
  <c r="G755"/>
  <c r="F755"/>
  <c r="C755"/>
  <c r="B755"/>
  <c r="AB754"/>
  <c r="X754"/>
  <c r="V754"/>
  <c r="T754"/>
  <c r="S754"/>
  <c r="R754"/>
  <c r="J754"/>
  <c r="I754"/>
  <c r="H754"/>
  <c r="G754"/>
  <c r="F754"/>
  <c r="C754"/>
  <c r="B754"/>
  <c r="AB753"/>
  <c r="X753"/>
  <c r="V753"/>
  <c r="T753"/>
  <c r="S753"/>
  <c r="R753"/>
  <c r="J753"/>
  <c r="I753"/>
  <c r="H753"/>
  <c r="G753"/>
  <c r="F753"/>
  <c r="C753"/>
  <c r="B753"/>
  <c r="AB752"/>
  <c r="X752"/>
  <c r="V752"/>
  <c r="T752"/>
  <c r="S752"/>
  <c r="R752"/>
  <c r="J752"/>
  <c r="I752"/>
  <c r="H752"/>
  <c r="G752"/>
  <c r="F752"/>
  <c r="C752"/>
  <c r="B752"/>
  <c r="AB751"/>
  <c r="X751"/>
  <c r="V751"/>
  <c r="T751"/>
  <c r="S751"/>
  <c r="R751"/>
  <c r="J751"/>
  <c r="I751"/>
  <c r="H751"/>
  <c r="G751"/>
  <c r="F751"/>
  <c r="C751"/>
  <c r="B751"/>
  <c r="AB750"/>
  <c r="X750"/>
  <c r="V750"/>
  <c r="T750"/>
  <c r="S750"/>
  <c r="R750"/>
  <c r="J750"/>
  <c r="I750"/>
  <c r="H750"/>
  <c r="G750"/>
  <c r="F750"/>
  <c r="C750"/>
  <c r="B750"/>
  <c r="AB749"/>
  <c r="X749"/>
  <c r="V749"/>
  <c r="T749"/>
  <c r="S749"/>
  <c r="R749"/>
  <c r="J749"/>
  <c r="I749"/>
  <c r="H749"/>
  <c r="G749"/>
  <c r="F749"/>
  <c r="C749"/>
  <c r="B749"/>
  <c r="AB748"/>
  <c r="X748"/>
  <c r="V748"/>
  <c r="T748"/>
  <c r="S748"/>
  <c r="R748"/>
  <c r="J748"/>
  <c r="I748"/>
  <c r="H748"/>
  <c r="G748"/>
  <c r="F748"/>
  <c r="C748"/>
  <c r="B748"/>
  <c r="AB747"/>
  <c r="X747"/>
  <c r="V747"/>
  <c r="T747"/>
  <c r="S747"/>
  <c r="R747"/>
  <c r="J747"/>
  <c r="I747"/>
  <c r="H747"/>
  <c r="G747"/>
  <c r="F747"/>
  <c r="C747"/>
  <c r="B747"/>
  <c r="AB746"/>
  <c r="X746"/>
  <c r="V746"/>
  <c r="T746"/>
  <c r="S746"/>
  <c r="R746"/>
  <c r="J746"/>
  <c r="I746"/>
  <c r="H746"/>
  <c r="G746"/>
  <c r="F746"/>
  <c r="C746"/>
  <c r="B746"/>
  <c r="AB745"/>
  <c r="X745"/>
  <c r="V745"/>
  <c r="T745"/>
  <c r="S745"/>
  <c r="R745"/>
  <c r="J745"/>
  <c r="I745"/>
  <c r="H745"/>
  <c r="G745"/>
  <c r="F745"/>
  <c r="C745"/>
  <c r="B745"/>
  <c r="AB744"/>
  <c r="X744"/>
  <c r="V744"/>
  <c r="T744"/>
  <c r="S744"/>
  <c r="R744"/>
  <c r="J744"/>
  <c r="I744"/>
  <c r="H744"/>
  <c r="G744"/>
  <c r="F744"/>
  <c r="C744"/>
  <c r="B744"/>
  <c r="AB743"/>
  <c r="X743"/>
  <c r="V743"/>
  <c r="T743"/>
  <c r="S743"/>
  <c r="R743"/>
  <c r="J743"/>
  <c r="I743"/>
  <c r="H743"/>
  <c r="G743"/>
  <c r="F743"/>
  <c r="C743"/>
  <c r="B743"/>
  <c r="AB742"/>
  <c r="X742"/>
  <c r="V742"/>
  <c r="T742"/>
  <c r="S742"/>
  <c r="R742"/>
  <c r="J742"/>
  <c r="I742"/>
  <c r="H742"/>
  <c r="G742"/>
  <c r="F742"/>
  <c r="C742"/>
  <c r="B742"/>
  <c r="AB741"/>
  <c r="X741"/>
  <c r="V741"/>
  <c r="T741"/>
  <c r="S741"/>
  <c r="R741"/>
  <c r="J741"/>
  <c r="I741"/>
  <c r="H741"/>
  <c r="G741"/>
  <c r="F741"/>
  <c r="C741"/>
  <c r="B741"/>
  <c r="AB740"/>
  <c r="X740"/>
  <c r="V740"/>
  <c r="T740"/>
  <c r="S740"/>
  <c r="R740"/>
  <c r="J740"/>
  <c r="I740"/>
  <c r="H740"/>
  <c r="G740"/>
  <c r="F740"/>
  <c r="C740"/>
  <c r="B740"/>
  <c r="AB739"/>
  <c r="X739"/>
  <c r="V739"/>
  <c r="T739"/>
  <c r="S739"/>
  <c r="R739"/>
  <c r="J739"/>
  <c r="I739"/>
  <c r="H739"/>
  <c r="G739"/>
  <c r="F739"/>
  <c r="C739"/>
  <c r="B739"/>
  <c r="AB738"/>
  <c r="X738"/>
  <c r="V738"/>
  <c r="T738"/>
  <c r="S738"/>
  <c r="R738"/>
  <c r="J738"/>
  <c r="I738"/>
  <c r="H738"/>
  <c r="G738"/>
  <c r="F738"/>
  <c r="C738"/>
  <c r="B738"/>
  <c r="AB737"/>
  <c r="X737"/>
  <c r="V737"/>
  <c r="T737"/>
  <c r="S737"/>
  <c r="R737"/>
  <c r="J737"/>
  <c r="I737"/>
  <c r="H737"/>
  <c r="G737"/>
  <c r="F737"/>
  <c r="C737"/>
  <c r="B737"/>
  <c r="AB736"/>
  <c r="X736"/>
  <c r="V736"/>
  <c r="T736"/>
  <c r="S736"/>
  <c r="R736"/>
  <c r="J736"/>
  <c r="I736"/>
  <c r="H736"/>
  <c r="G736"/>
  <c r="F736"/>
  <c r="C736"/>
  <c r="B736"/>
  <c r="AB735"/>
  <c r="X735"/>
  <c r="V735"/>
  <c r="T735"/>
  <c r="S735"/>
  <c r="R735"/>
  <c r="J735"/>
  <c r="I735"/>
  <c r="H735"/>
  <c r="G735"/>
  <c r="F735"/>
  <c r="C735"/>
  <c r="B735"/>
  <c r="AB734"/>
  <c r="X734"/>
  <c r="V734"/>
  <c r="T734"/>
  <c r="S734"/>
  <c r="R734"/>
  <c r="J734"/>
  <c r="I734"/>
  <c r="H734"/>
  <c r="G734"/>
  <c r="F734"/>
  <c r="C734"/>
  <c r="B734"/>
  <c r="AB733"/>
  <c r="X733"/>
  <c r="V733"/>
  <c r="T733"/>
  <c r="S733"/>
  <c r="R733"/>
  <c r="J733"/>
  <c r="I733"/>
  <c r="H733"/>
  <c r="G733"/>
  <c r="F733"/>
  <c r="C733"/>
  <c r="B733"/>
  <c r="AB732"/>
  <c r="X732"/>
  <c r="V732"/>
  <c r="T732"/>
  <c r="S732"/>
  <c r="R732"/>
  <c r="J732"/>
  <c r="I732"/>
  <c r="H732"/>
  <c r="G732"/>
  <c r="F732"/>
  <c r="C732"/>
  <c r="B732"/>
  <c r="AB731"/>
  <c r="X731"/>
  <c r="V731"/>
  <c r="T731"/>
  <c r="S731"/>
  <c r="R731"/>
  <c r="J731"/>
  <c r="I731"/>
  <c r="H731"/>
  <c r="G731"/>
  <c r="F731"/>
  <c r="C731"/>
  <c r="B731"/>
  <c r="AB730"/>
  <c r="X730"/>
  <c r="V730"/>
  <c r="T730"/>
  <c r="S730"/>
  <c r="R730"/>
  <c r="J730"/>
  <c r="I730"/>
  <c r="H730"/>
  <c r="G730"/>
  <c r="F730"/>
  <c r="C730"/>
  <c r="B730"/>
  <c r="AB729"/>
  <c r="X729"/>
  <c r="V729"/>
  <c r="T729"/>
  <c r="S729"/>
  <c r="R729"/>
  <c r="J729"/>
  <c r="I729"/>
  <c r="H729"/>
  <c r="G729"/>
  <c r="F729"/>
  <c r="C729"/>
  <c r="B729"/>
  <c r="AB728"/>
  <c r="X728"/>
  <c r="V728"/>
  <c r="T728"/>
  <c r="S728"/>
  <c r="R728"/>
  <c r="J728"/>
  <c r="I728"/>
  <c r="H728"/>
  <c r="G728"/>
  <c r="F728"/>
  <c r="C728"/>
  <c r="B728"/>
  <c r="AB727"/>
  <c r="X727"/>
  <c r="V727"/>
  <c r="T727"/>
  <c r="S727"/>
  <c r="R727"/>
  <c r="AB726"/>
  <c r="X726"/>
  <c r="V726"/>
  <c r="T726"/>
  <c r="S726"/>
  <c r="R726"/>
  <c r="AB725"/>
  <c r="X725"/>
  <c r="V725"/>
  <c r="T725"/>
  <c r="S725"/>
  <c r="R725"/>
  <c r="AB724"/>
  <c r="X724"/>
  <c r="V724"/>
  <c r="T724"/>
  <c r="S724"/>
  <c r="R724"/>
  <c r="AB723"/>
  <c r="X723"/>
  <c r="V723"/>
  <c r="T723"/>
  <c r="S723"/>
  <c r="R723"/>
  <c r="AB722"/>
  <c r="X722"/>
  <c r="V722"/>
  <c r="T722"/>
  <c r="S722"/>
  <c r="R722"/>
  <c r="AB721"/>
  <c r="X721"/>
  <c r="V721"/>
  <c r="T721"/>
  <c r="S721"/>
  <c r="R721"/>
  <c r="AB720"/>
  <c r="X720"/>
  <c r="V720"/>
  <c r="T720"/>
  <c r="S720"/>
  <c r="R720"/>
  <c r="AB719"/>
  <c r="X719"/>
  <c r="V719"/>
  <c r="T719"/>
  <c r="S719"/>
  <c r="R719"/>
  <c r="AB718"/>
  <c r="X718"/>
  <c r="V718"/>
  <c r="T718"/>
  <c r="S718"/>
  <c r="R718"/>
  <c r="AB717"/>
  <c r="X717"/>
  <c r="V717"/>
  <c r="T717"/>
  <c r="S717"/>
  <c r="R717"/>
  <c r="AB716"/>
  <c r="X716"/>
  <c r="V716"/>
  <c r="T716"/>
  <c r="S716"/>
  <c r="R716"/>
  <c r="AB715"/>
  <c r="X715"/>
  <c r="V715"/>
  <c r="T715"/>
  <c r="S715"/>
  <c r="R715"/>
  <c r="AB714"/>
  <c r="X714"/>
  <c r="V714"/>
  <c r="T714"/>
  <c r="S714"/>
  <c r="R714"/>
  <c r="AB713"/>
  <c r="X713"/>
  <c r="V713"/>
  <c r="T713"/>
  <c r="S713"/>
  <c r="R713"/>
  <c r="AB712"/>
  <c r="X712"/>
  <c r="V712"/>
  <c r="T712"/>
  <c r="S712"/>
  <c r="R712"/>
  <c r="AB711"/>
  <c r="X711"/>
  <c r="V711"/>
  <c r="T711"/>
  <c r="S711"/>
  <c r="R711"/>
  <c r="AB710"/>
  <c r="X710"/>
  <c r="V710"/>
  <c r="T710"/>
  <c r="S710"/>
  <c r="R710"/>
  <c r="AB709"/>
  <c r="X709"/>
  <c r="V709"/>
  <c r="T709"/>
  <c r="S709"/>
  <c r="R709"/>
  <c r="AB708"/>
  <c r="X708"/>
  <c r="V708"/>
  <c r="T708"/>
  <c r="S708"/>
  <c r="R708"/>
  <c r="AB707"/>
  <c r="X707"/>
  <c r="V707"/>
  <c r="T707"/>
  <c r="S707"/>
  <c r="R707"/>
  <c r="AB706"/>
  <c r="X706"/>
  <c r="V706"/>
  <c r="T706"/>
  <c r="S706"/>
  <c r="R706"/>
  <c r="AB705"/>
  <c r="X705"/>
  <c r="V705"/>
  <c r="T705"/>
  <c r="S705"/>
  <c r="R705"/>
  <c r="AB704"/>
  <c r="X704"/>
  <c r="V704"/>
  <c r="T704"/>
  <c r="S704"/>
  <c r="R704"/>
  <c r="AB703"/>
  <c r="X703"/>
  <c r="V703"/>
  <c r="T703"/>
  <c r="S703"/>
  <c r="R703"/>
  <c r="AB702"/>
  <c r="X702"/>
  <c r="V702"/>
  <c r="T702"/>
  <c r="S702"/>
  <c r="R702"/>
  <c r="AB701"/>
  <c r="X701"/>
  <c r="V701"/>
  <c r="T701"/>
  <c r="S701"/>
  <c r="R701"/>
  <c r="AB700"/>
  <c r="X700"/>
  <c r="V700"/>
  <c r="T700"/>
  <c r="S700"/>
  <c r="R700"/>
  <c r="AB699"/>
  <c r="X699"/>
  <c r="V699"/>
  <c r="T699"/>
  <c r="S699"/>
  <c r="R699"/>
  <c r="AB698"/>
  <c r="X698"/>
  <c r="V698"/>
  <c r="T698"/>
  <c r="S698"/>
  <c r="R698"/>
  <c r="AB697"/>
  <c r="X697"/>
  <c r="V697"/>
  <c r="T697"/>
  <c r="S697"/>
  <c r="R697"/>
  <c r="AB696"/>
  <c r="X696"/>
  <c r="V696"/>
  <c r="T696"/>
  <c r="S696"/>
  <c r="R696"/>
  <c r="AB695"/>
  <c r="X695"/>
  <c r="V695"/>
  <c r="T695"/>
  <c r="S695"/>
  <c r="R695"/>
  <c r="AB694"/>
  <c r="X694"/>
  <c r="V694"/>
  <c r="T694"/>
  <c r="S694"/>
  <c r="R694"/>
  <c r="AB693"/>
  <c r="X693"/>
  <c r="V693"/>
  <c r="T693"/>
  <c r="S693"/>
  <c r="R693"/>
  <c r="AB692"/>
  <c r="X692"/>
  <c r="V692"/>
  <c r="T692"/>
  <c r="S692"/>
  <c r="R692"/>
  <c r="AB691"/>
  <c r="X691"/>
  <c r="V691"/>
  <c r="T691"/>
  <c r="S691"/>
  <c r="R691"/>
  <c r="AB690"/>
  <c r="X690"/>
  <c r="V690"/>
  <c r="T690"/>
  <c r="S690"/>
  <c r="R690"/>
  <c r="AB689"/>
  <c r="X689"/>
  <c r="V689"/>
  <c r="T689"/>
  <c r="S689"/>
  <c r="R689"/>
  <c r="AB688"/>
  <c r="X688"/>
  <c r="V688"/>
  <c r="T688"/>
  <c r="S688"/>
  <c r="R688"/>
  <c r="AB687"/>
  <c r="X687"/>
  <c r="V687"/>
  <c r="T687"/>
  <c r="S687"/>
  <c r="R687"/>
  <c r="AB686"/>
  <c r="X686"/>
  <c r="V686"/>
  <c r="T686"/>
  <c r="S686"/>
  <c r="R686"/>
  <c r="AB685"/>
  <c r="X685"/>
  <c r="V685"/>
  <c r="T685"/>
  <c r="S685"/>
  <c r="R685"/>
  <c r="AB684"/>
  <c r="X684"/>
  <c r="V684"/>
  <c r="T684"/>
  <c r="S684"/>
  <c r="R684"/>
  <c r="AB683"/>
  <c r="X683"/>
  <c r="V683"/>
  <c r="T683"/>
  <c r="S683"/>
  <c r="R683"/>
  <c r="AB682"/>
  <c r="X682"/>
  <c r="V682"/>
  <c r="T682"/>
  <c r="S682"/>
  <c r="R682"/>
  <c r="AB681"/>
  <c r="X681"/>
  <c r="V681"/>
  <c r="T681"/>
  <c r="S681"/>
  <c r="R681"/>
  <c r="AB680"/>
  <c r="X680"/>
  <c r="V680"/>
  <c r="T680"/>
  <c r="S680"/>
  <c r="R680"/>
  <c r="AB679"/>
  <c r="X679"/>
  <c r="V679"/>
  <c r="T679"/>
  <c r="S679"/>
  <c r="R679"/>
  <c r="AB678"/>
  <c r="X678"/>
  <c r="V678"/>
  <c r="T678"/>
  <c r="S678"/>
  <c r="R678"/>
  <c r="AB677"/>
  <c r="X677"/>
  <c r="V677"/>
  <c r="T677"/>
  <c r="S677"/>
  <c r="R677"/>
  <c r="AB676"/>
  <c r="X676"/>
  <c r="V676"/>
  <c r="T676"/>
  <c r="S676"/>
  <c r="R676"/>
  <c r="AB675"/>
  <c r="X675"/>
  <c r="V675"/>
  <c r="T675"/>
  <c r="S675"/>
  <c r="R675"/>
  <c r="AB674"/>
  <c r="X674"/>
  <c r="V674"/>
  <c r="T674"/>
  <c r="S674"/>
  <c r="R674"/>
  <c r="AB673"/>
  <c r="X673"/>
  <c r="V673"/>
  <c r="T673"/>
  <c r="S673"/>
  <c r="R673"/>
  <c r="AB672"/>
  <c r="X672"/>
  <c r="V672"/>
  <c r="T672"/>
  <c r="S672"/>
  <c r="R672"/>
  <c r="AB671"/>
  <c r="X671"/>
  <c r="V671"/>
  <c r="T671"/>
  <c r="S671"/>
  <c r="R671"/>
  <c r="AB670"/>
  <c r="X670"/>
  <c r="V670"/>
  <c r="T670"/>
  <c r="S670"/>
  <c r="R670"/>
  <c r="AB669"/>
  <c r="X669"/>
  <c r="V669"/>
  <c r="T669"/>
  <c r="S669"/>
  <c r="R669"/>
  <c r="AB668"/>
  <c r="X668"/>
  <c r="V668"/>
  <c r="T668"/>
  <c r="S668"/>
  <c r="R668"/>
  <c r="AB667"/>
  <c r="X667"/>
  <c r="V667"/>
  <c r="T667"/>
  <c r="S667"/>
  <c r="R667"/>
  <c r="AB666"/>
  <c r="X666"/>
  <c r="V666"/>
  <c r="T666"/>
  <c r="S666"/>
  <c r="R666"/>
  <c r="AB665"/>
  <c r="X665"/>
  <c r="V665"/>
  <c r="T665"/>
  <c r="S665"/>
  <c r="R665"/>
  <c r="AB664"/>
  <c r="X664"/>
  <c r="V664"/>
  <c r="T664"/>
  <c r="S664"/>
  <c r="R664"/>
  <c r="AB663"/>
  <c r="X663"/>
  <c r="V663"/>
  <c r="T663"/>
  <c r="S663"/>
  <c r="R663"/>
  <c r="AB662"/>
  <c r="X662"/>
  <c r="V662"/>
  <c r="T662"/>
  <c r="S662"/>
  <c r="R662"/>
  <c r="AB661"/>
  <c r="X661"/>
  <c r="V661"/>
  <c r="T661"/>
  <c r="S661"/>
  <c r="R661"/>
  <c r="AB660"/>
  <c r="X660"/>
  <c r="V660"/>
  <c r="T660"/>
  <c r="S660"/>
  <c r="R660"/>
  <c r="AB659"/>
  <c r="X659"/>
  <c r="V659"/>
  <c r="T659"/>
  <c r="S659"/>
  <c r="R659"/>
  <c r="AB658"/>
  <c r="X658"/>
  <c r="V658"/>
  <c r="T658"/>
  <c r="S658"/>
  <c r="R658"/>
  <c r="AB657"/>
  <c r="X657"/>
  <c r="V657"/>
  <c r="T657"/>
  <c r="S657"/>
  <c r="R657"/>
  <c r="AB656"/>
  <c r="X656"/>
  <c r="V656"/>
  <c r="T656"/>
  <c r="S656"/>
  <c r="R656"/>
  <c r="AB655"/>
  <c r="X655"/>
  <c r="V655"/>
  <c r="T655"/>
  <c r="S655"/>
  <c r="R655"/>
  <c r="AB654"/>
  <c r="X654"/>
  <c r="V654"/>
  <c r="T654"/>
  <c r="S654"/>
  <c r="R654"/>
  <c r="AB653"/>
  <c r="X653"/>
  <c r="V653"/>
  <c r="T653"/>
  <c r="S653"/>
  <c r="R653"/>
  <c r="AB652"/>
  <c r="X652"/>
  <c r="V652"/>
  <c r="T652"/>
  <c r="S652"/>
  <c r="R652"/>
  <c r="AB651"/>
  <c r="X651"/>
  <c r="V651"/>
  <c r="T651"/>
  <c r="S651"/>
  <c r="R651"/>
  <c r="AB650"/>
  <c r="X650"/>
  <c r="V650"/>
  <c r="T650"/>
  <c r="S650"/>
  <c r="R650"/>
  <c r="AB649"/>
  <c r="X649"/>
  <c r="V649"/>
  <c r="T649"/>
  <c r="S649"/>
  <c r="R649"/>
  <c r="AB648"/>
  <c r="X648"/>
  <c r="V648"/>
  <c r="T648"/>
  <c r="S648"/>
  <c r="R648"/>
  <c r="AB647"/>
  <c r="X647"/>
  <c r="V647"/>
  <c r="T647"/>
  <c r="S647"/>
  <c r="R647"/>
  <c r="AB646"/>
  <c r="X646"/>
  <c r="V646"/>
  <c r="T646"/>
  <c r="S646"/>
  <c r="R646"/>
  <c r="AB645"/>
  <c r="X645"/>
  <c r="V645"/>
  <c r="T645"/>
  <c r="S645"/>
  <c r="R645"/>
  <c r="AB644"/>
  <c r="X644"/>
  <c r="V644"/>
  <c r="T644"/>
  <c r="S644"/>
  <c r="R644"/>
  <c r="AB643"/>
  <c r="X643"/>
  <c r="V643"/>
  <c r="T643"/>
  <c r="S643"/>
  <c r="R643"/>
  <c r="AB642"/>
  <c r="X642"/>
  <c r="V642"/>
  <c r="T642"/>
  <c r="S642"/>
  <c r="R642"/>
  <c r="AB641"/>
  <c r="X641"/>
  <c r="V641"/>
  <c r="T641"/>
  <c r="S641"/>
  <c r="R641"/>
  <c r="AB640"/>
  <c r="X640"/>
  <c r="V640"/>
  <c r="T640"/>
  <c r="S640"/>
  <c r="R640"/>
  <c r="AB639"/>
  <c r="X639"/>
  <c r="V639"/>
  <c r="T639"/>
  <c r="S639"/>
  <c r="R639"/>
  <c r="AB638"/>
  <c r="X638"/>
  <c r="V638"/>
  <c r="T638"/>
  <c r="S638"/>
  <c r="R638"/>
  <c r="AB637"/>
  <c r="X637"/>
  <c r="V637"/>
  <c r="T637"/>
  <c r="S637"/>
  <c r="R637"/>
  <c r="AB636"/>
  <c r="X636"/>
  <c r="V636"/>
  <c r="T636"/>
  <c r="S636"/>
  <c r="R636"/>
  <c r="AB635"/>
  <c r="X635"/>
  <c r="V635"/>
  <c r="T635"/>
  <c r="S635"/>
  <c r="R635"/>
  <c r="AB634"/>
  <c r="X634"/>
  <c r="V634"/>
  <c r="T634"/>
  <c r="S634"/>
  <c r="R634"/>
  <c r="AB633"/>
  <c r="X633"/>
  <c r="V633"/>
  <c r="T633"/>
  <c r="S633"/>
  <c r="R633"/>
  <c r="AB632"/>
  <c r="X632"/>
  <c r="V632"/>
  <c r="T632"/>
  <c r="S632"/>
  <c r="R632"/>
  <c r="AB631"/>
  <c r="X631"/>
  <c r="V631"/>
  <c r="T631"/>
  <c r="S631"/>
  <c r="R631"/>
  <c r="AB630"/>
  <c r="X630"/>
  <c r="V630"/>
  <c r="T630"/>
  <c r="S630"/>
  <c r="R630"/>
  <c r="AB629"/>
  <c r="X629"/>
  <c r="V629"/>
  <c r="T629"/>
  <c r="S629"/>
  <c r="R629"/>
  <c r="AB628"/>
  <c r="X628"/>
  <c r="V628"/>
  <c r="T628"/>
  <c r="S628"/>
  <c r="R628"/>
  <c r="AB627"/>
  <c r="X627"/>
  <c r="V627"/>
  <c r="T627"/>
  <c r="S627"/>
  <c r="R627"/>
  <c r="AB626"/>
  <c r="X626"/>
  <c r="V626"/>
  <c r="T626"/>
  <c r="S626"/>
  <c r="R626"/>
  <c r="AB625"/>
  <c r="X625"/>
  <c r="V625"/>
  <c r="T625"/>
  <c r="S625"/>
  <c r="R625"/>
  <c r="AB624"/>
  <c r="X624"/>
  <c r="V624"/>
  <c r="T624"/>
  <c r="S624"/>
  <c r="R624"/>
  <c r="AB623"/>
  <c r="X623"/>
  <c r="V623"/>
  <c r="T623"/>
  <c r="S623"/>
  <c r="R623"/>
  <c r="AB622"/>
  <c r="X622"/>
  <c r="V622"/>
  <c r="T622"/>
  <c r="S622"/>
  <c r="R622"/>
  <c r="AB621"/>
  <c r="X621"/>
  <c r="V621"/>
  <c r="T621"/>
  <c r="S621"/>
  <c r="R621"/>
  <c r="AB620"/>
  <c r="X620"/>
  <c r="V620"/>
  <c r="T620"/>
  <c r="S620"/>
  <c r="R620"/>
  <c r="AB619"/>
  <c r="X619"/>
  <c r="V619"/>
  <c r="T619"/>
  <c r="S619"/>
  <c r="R619"/>
  <c r="AB618"/>
  <c r="X618"/>
  <c r="V618"/>
  <c r="T618"/>
  <c r="S618"/>
  <c r="R618"/>
  <c r="AB617"/>
  <c r="X617"/>
  <c r="V617"/>
  <c r="T617"/>
  <c r="S617"/>
  <c r="R617"/>
  <c r="AB616"/>
  <c r="X616"/>
  <c r="V616"/>
  <c r="T616"/>
  <c r="S616"/>
  <c r="R616"/>
  <c r="AB615"/>
  <c r="X615"/>
  <c r="V615"/>
  <c r="T615"/>
  <c r="S615"/>
  <c r="R615"/>
  <c r="AB614"/>
  <c r="X614"/>
  <c r="V614"/>
  <c r="T614"/>
  <c r="S614"/>
  <c r="R614"/>
  <c r="AB613"/>
  <c r="X613"/>
  <c r="V613"/>
  <c r="T613"/>
  <c r="S613"/>
  <c r="R613"/>
  <c r="AB612"/>
  <c r="X612"/>
  <c r="V612"/>
  <c r="T612"/>
  <c r="S612"/>
  <c r="R612"/>
  <c r="AB611"/>
  <c r="X611"/>
  <c r="V611"/>
  <c r="T611"/>
  <c r="S611"/>
  <c r="R611"/>
  <c r="AB610"/>
  <c r="X610"/>
  <c r="V610"/>
  <c r="T610"/>
  <c r="S610"/>
  <c r="R610"/>
  <c r="AB609"/>
  <c r="X609"/>
  <c r="V609"/>
  <c r="T609"/>
  <c r="S609"/>
  <c r="R609"/>
  <c r="AB608"/>
  <c r="X608"/>
  <c r="V608"/>
  <c r="T608"/>
  <c r="S608"/>
  <c r="R608"/>
  <c r="AB607"/>
  <c r="X607"/>
  <c r="V607"/>
  <c r="T607"/>
  <c r="S607"/>
  <c r="R607"/>
  <c r="AB606"/>
  <c r="X606"/>
  <c r="V606"/>
  <c r="T606"/>
  <c r="S606"/>
  <c r="R606"/>
  <c r="AB605"/>
  <c r="X605"/>
  <c r="V605"/>
  <c r="T605"/>
  <c r="S605"/>
  <c r="R605"/>
  <c r="AB604"/>
  <c r="X604"/>
  <c r="V604"/>
  <c r="T604"/>
  <c r="S604"/>
  <c r="R604"/>
  <c r="AB603"/>
  <c r="X603"/>
  <c r="V603"/>
  <c r="T603"/>
  <c r="S603"/>
  <c r="R603"/>
  <c r="AB602"/>
  <c r="X602"/>
  <c r="V602"/>
  <c r="T602"/>
  <c r="S602"/>
  <c r="R602"/>
  <c r="AB601"/>
  <c r="X601"/>
  <c r="V601"/>
  <c r="T601"/>
  <c r="S601"/>
  <c r="R601"/>
  <c r="AB600"/>
  <c r="X600"/>
  <c r="V600"/>
  <c r="T600"/>
  <c r="S600"/>
  <c r="R600"/>
  <c r="AB599"/>
  <c r="X599"/>
  <c r="V599"/>
  <c r="T599"/>
  <c r="S599"/>
  <c r="R599"/>
  <c r="AB598"/>
  <c r="X598"/>
  <c r="V598"/>
  <c r="T598"/>
  <c r="S598"/>
  <c r="R598"/>
  <c r="AB597"/>
  <c r="X597"/>
  <c r="V597"/>
  <c r="T597"/>
  <c r="S597"/>
  <c r="R597"/>
  <c r="AB596"/>
  <c r="X596"/>
  <c r="V596"/>
  <c r="T596"/>
  <c r="S596"/>
  <c r="R596"/>
  <c r="AB595"/>
  <c r="X595"/>
  <c r="V595"/>
  <c r="T595"/>
  <c r="S595"/>
  <c r="R595"/>
  <c r="AB594"/>
  <c r="X594"/>
  <c r="V594"/>
  <c r="T594"/>
  <c r="S594"/>
  <c r="R594"/>
  <c r="AB593"/>
  <c r="X593"/>
  <c r="V593"/>
  <c r="T593"/>
  <c r="S593"/>
  <c r="R593"/>
  <c r="AB592"/>
  <c r="X592"/>
  <c r="V592"/>
  <c r="T592"/>
  <c r="S592"/>
  <c r="R592"/>
  <c r="AB591"/>
  <c r="X591"/>
  <c r="V591"/>
  <c r="T591"/>
  <c r="S591"/>
  <c r="R591"/>
  <c r="AB590"/>
  <c r="X590"/>
  <c r="V590"/>
  <c r="T590"/>
  <c r="S590"/>
  <c r="R590"/>
  <c r="AB589"/>
  <c r="X589"/>
  <c r="V589"/>
  <c r="T589"/>
  <c r="S589"/>
  <c r="R589"/>
  <c r="AB588"/>
  <c r="X588"/>
  <c r="V588"/>
  <c r="T588"/>
  <c r="S588"/>
  <c r="R588"/>
  <c r="AB587"/>
  <c r="X587"/>
  <c r="V587"/>
  <c r="T587"/>
  <c r="S587"/>
  <c r="R587"/>
  <c r="AB586"/>
  <c r="X586"/>
  <c r="V586"/>
  <c r="T586"/>
  <c r="S586"/>
  <c r="R586"/>
  <c r="AB585"/>
  <c r="X585"/>
  <c r="V585"/>
  <c r="T585"/>
  <c r="S585"/>
  <c r="R585"/>
  <c r="AB584"/>
  <c r="X584"/>
  <c r="V584"/>
  <c r="T584"/>
  <c r="S584"/>
  <c r="R584"/>
  <c r="AB583"/>
  <c r="X583"/>
  <c r="V583"/>
  <c r="T583"/>
  <c r="S583"/>
  <c r="R583"/>
  <c r="AB582"/>
  <c r="X582"/>
  <c r="V582"/>
  <c r="T582"/>
  <c r="S582"/>
  <c r="R582"/>
  <c r="AB581"/>
  <c r="X581"/>
  <c r="V581"/>
  <c r="T581"/>
  <c r="S581"/>
  <c r="R581"/>
  <c r="AB580"/>
  <c r="X580"/>
  <c r="V580"/>
  <c r="T580"/>
  <c r="S580"/>
  <c r="R580"/>
  <c r="AB579"/>
  <c r="X579"/>
  <c r="V579"/>
  <c r="T579"/>
  <c r="S579"/>
  <c r="R579"/>
  <c r="AB578"/>
  <c r="X578"/>
  <c r="V578"/>
  <c r="T578"/>
  <c r="S578"/>
  <c r="R578"/>
  <c r="AB577"/>
  <c r="X577"/>
  <c r="V577"/>
  <c r="T577"/>
  <c r="S577"/>
  <c r="R577"/>
  <c r="AB576"/>
  <c r="X576"/>
  <c r="V576"/>
  <c r="T576"/>
  <c r="S576"/>
  <c r="R576"/>
  <c r="AB575"/>
  <c r="X575"/>
  <c r="V575"/>
  <c r="T575"/>
  <c r="S575"/>
  <c r="R575"/>
  <c r="AB574"/>
  <c r="X574"/>
  <c r="V574"/>
  <c r="T574"/>
  <c r="S574"/>
  <c r="R574"/>
  <c r="AB573"/>
  <c r="X573"/>
  <c r="V573"/>
  <c r="T573"/>
  <c r="S573"/>
  <c r="R573"/>
  <c r="AB572"/>
  <c r="X572"/>
  <c r="V572"/>
  <c r="T572"/>
  <c r="S572"/>
  <c r="R572"/>
  <c r="AB571"/>
  <c r="X571"/>
  <c r="V571"/>
  <c r="T571"/>
  <c r="S571"/>
  <c r="R571"/>
  <c r="AB570"/>
  <c r="X570"/>
  <c r="V570"/>
  <c r="T570"/>
  <c r="S570"/>
  <c r="R570"/>
  <c r="AB569"/>
  <c r="X569"/>
  <c r="V569"/>
  <c r="T569"/>
  <c r="S569"/>
  <c r="R569"/>
  <c r="AB568"/>
  <c r="X568"/>
  <c r="V568"/>
  <c r="T568"/>
  <c r="S568"/>
  <c r="R568"/>
  <c r="AB567"/>
  <c r="X567"/>
  <c r="V567"/>
  <c r="T567"/>
  <c r="S567"/>
  <c r="R567"/>
  <c r="AB566"/>
  <c r="X566"/>
  <c r="V566"/>
  <c r="T566"/>
  <c r="S566"/>
  <c r="R566"/>
  <c r="AB565"/>
  <c r="X565"/>
  <c r="V565"/>
  <c r="T565"/>
  <c r="S565"/>
  <c r="R565"/>
  <c r="AB564"/>
  <c r="X564"/>
  <c r="V564"/>
  <c r="T564"/>
  <c r="S564"/>
  <c r="R564"/>
  <c r="AB563"/>
  <c r="X563"/>
  <c r="V563"/>
  <c r="T563"/>
  <c r="S563"/>
  <c r="R563"/>
  <c r="AB562"/>
  <c r="X562"/>
  <c r="V562"/>
  <c r="T562"/>
  <c r="S562"/>
  <c r="R562"/>
  <c r="AB561"/>
  <c r="X561"/>
  <c r="V561"/>
  <c r="T561"/>
  <c r="S561"/>
  <c r="R561"/>
  <c r="AB560"/>
  <c r="X560"/>
  <c r="V560"/>
  <c r="T560"/>
  <c r="S560"/>
  <c r="R560"/>
  <c r="AB559"/>
  <c r="X559"/>
  <c r="V559"/>
  <c r="T559"/>
  <c r="S559"/>
  <c r="R559"/>
  <c r="AB558"/>
  <c r="X558"/>
  <c r="V558"/>
  <c r="T558"/>
  <c r="S558"/>
  <c r="R558"/>
  <c r="AB557"/>
  <c r="X557"/>
  <c r="V557"/>
  <c r="T557"/>
  <c r="S557"/>
  <c r="R557"/>
  <c r="AB556"/>
  <c r="X556"/>
  <c r="V556"/>
  <c r="T556"/>
  <c r="S556"/>
  <c r="R556"/>
  <c r="AB555"/>
  <c r="X555"/>
  <c r="V555"/>
  <c r="T555"/>
  <c r="S555"/>
  <c r="R555"/>
  <c r="AB554"/>
  <c r="X554"/>
  <c r="V554"/>
  <c r="T554"/>
  <c r="S554"/>
  <c r="R554"/>
  <c r="AB553"/>
  <c r="X553"/>
  <c r="V553"/>
  <c r="T553"/>
  <c r="S553"/>
  <c r="R553"/>
  <c r="AB552"/>
  <c r="X552"/>
  <c r="V552"/>
  <c r="T552"/>
  <c r="S552"/>
  <c r="R552"/>
  <c r="AB551"/>
  <c r="X551"/>
  <c r="V551"/>
  <c r="T551"/>
  <c r="S551"/>
  <c r="R551"/>
  <c r="AB550"/>
  <c r="X550"/>
  <c r="V550"/>
  <c r="T550"/>
  <c r="S550"/>
  <c r="R550"/>
  <c r="AB549"/>
  <c r="X549"/>
  <c r="V549"/>
  <c r="T549"/>
  <c r="S549"/>
  <c r="R549"/>
  <c r="AB548"/>
  <c r="X548"/>
  <c r="V548"/>
  <c r="T548"/>
  <c r="S548"/>
  <c r="R548"/>
  <c r="AB547"/>
  <c r="X547"/>
  <c r="V547"/>
  <c r="T547"/>
  <c r="S547"/>
  <c r="R547"/>
  <c r="AB546"/>
  <c r="X546"/>
  <c r="V546"/>
  <c r="T546"/>
  <c r="S546"/>
  <c r="R546"/>
  <c r="AB545"/>
  <c r="X545"/>
  <c r="V545"/>
  <c r="T545"/>
  <c r="S545"/>
  <c r="R545"/>
  <c r="AB544"/>
  <c r="X544"/>
  <c r="V544"/>
  <c r="T544"/>
  <c r="S544"/>
  <c r="R544"/>
  <c r="AB543"/>
  <c r="X543"/>
  <c r="V543"/>
  <c r="T543"/>
  <c r="S543"/>
  <c r="R543"/>
  <c r="AB542"/>
  <c r="X542"/>
  <c r="V542"/>
  <c r="T542"/>
  <c r="S542"/>
  <c r="R542"/>
  <c r="AB541"/>
  <c r="X541"/>
  <c r="V541"/>
  <c r="T541"/>
  <c r="S541"/>
  <c r="R541"/>
  <c r="AB540"/>
  <c r="X540"/>
  <c r="V540"/>
  <c r="T540"/>
  <c r="S540"/>
  <c r="R540"/>
  <c r="AB539"/>
  <c r="X539"/>
  <c r="V539"/>
  <c r="T539"/>
  <c r="S539"/>
  <c r="R539"/>
  <c r="AB538"/>
  <c r="X538"/>
  <c r="V538"/>
  <c r="T538"/>
  <c r="S538"/>
  <c r="R538"/>
  <c r="AB537"/>
  <c r="X537"/>
  <c r="V537"/>
  <c r="T537"/>
  <c r="S537"/>
  <c r="R537"/>
  <c r="AB536"/>
  <c r="X536"/>
  <c r="V536"/>
  <c r="T536"/>
  <c r="S536"/>
  <c r="R536"/>
  <c r="AB535"/>
  <c r="X535"/>
  <c r="V535"/>
  <c r="T535"/>
  <c r="S535"/>
  <c r="R535"/>
  <c r="AB534"/>
  <c r="X534"/>
  <c r="V534"/>
  <c r="T534"/>
  <c r="S534"/>
  <c r="R534"/>
  <c r="AB533"/>
  <c r="X533"/>
  <c r="V533"/>
  <c r="T533"/>
  <c r="S533"/>
  <c r="R533"/>
  <c r="AB532"/>
  <c r="X532"/>
  <c r="V532"/>
  <c r="T532"/>
  <c r="S532"/>
  <c r="R532"/>
  <c r="AB531"/>
  <c r="X531"/>
  <c r="V531"/>
  <c r="T531"/>
  <c r="S531"/>
  <c r="R531"/>
  <c r="AB530"/>
  <c r="X530"/>
  <c r="V530"/>
  <c r="T530"/>
  <c r="S530"/>
  <c r="R530"/>
  <c r="AB529"/>
  <c r="X529"/>
  <c r="V529"/>
  <c r="T529"/>
  <c r="S529"/>
  <c r="R529"/>
  <c r="AB528"/>
  <c r="X528"/>
  <c r="V528"/>
  <c r="T528"/>
  <c r="S528"/>
  <c r="R528"/>
  <c r="AB527"/>
  <c r="X527"/>
  <c r="V527"/>
  <c r="T527"/>
  <c r="S527"/>
  <c r="R527"/>
  <c r="AB526"/>
  <c r="X526"/>
  <c r="V526"/>
  <c r="T526"/>
  <c r="S526"/>
  <c r="R526"/>
  <c r="AB525"/>
  <c r="X525"/>
  <c r="V525"/>
  <c r="T525"/>
  <c r="S525"/>
  <c r="R525"/>
  <c r="AB524"/>
  <c r="X524"/>
  <c r="V524"/>
  <c r="T524"/>
  <c r="S524"/>
  <c r="R524"/>
  <c r="AB523"/>
  <c r="X523"/>
  <c r="V523"/>
  <c r="T523"/>
  <c r="S523"/>
  <c r="R523"/>
  <c r="AB522"/>
  <c r="X522"/>
  <c r="V522"/>
  <c r="T522"/>
  <c r="S522"/>
  <c r="R522"/>
  <c r="AB521"/>
  <c r="X521"/>
  <c r="V521"/>
  <c r="T521"/>
  <c r="S521"/>
  <c r="R521"/>
  <c r="AB520"/>
  <c r="X520"/>
  <c r="V520"/>
  <c r="T520"/>
  <c r="S520"/>
  <c r="R520"/>
  <c r="AB519"/>
  <c r="X519"/>
  <c r="V519"/>
  <c r="T519"/>
  <c r="S519"/>
  <c r="R519"/>
  <c r="AB518"/>
  <c r="X518"/>
  <c r="V518"/>
  <c r="T518"/>
  <c r="S518"/>
  <c r="R518"/>
  <c r="AB517"/>
  <c r="X517"/>
  <c r="V517"/>
  <c r="T517"/>
  <c r="S517"/>
  <c r="R517"/>
  <c r="AB516"/>
  <c r="X516"/>
  <c r="V516"/>
  <c r="T516"/>
  <c r="S516"/>
  <c r="R516"/>
  <c r="AB515"/>
  <c r="X515"/>
  <c r="V515"/>
  <c r="T515"/>
  <c r="S515"/>
  <c r="R515"/>
  <c r="AB514"/>
  <c r="X514"/>
  <c r="V514"/>
  <c r="T514"/>
  <c r="S514"/>
  <c r="R514"/>
  <c r="AB513"/>
  <c r="X513"/>
  <c r="V513"/>
  <c r="T513"/>
  <c r="S513"/>
  <c r="R513"/>
  <c r="AB512"/>
  <c r="X512"/>
  <c r="V512"/>
  <c r="T512"/>
  <c r="S512"/>
  <c r="R512"/>
  <c r="AB511"/>
  <c r="X511"/>
  <c r="V511"/>
  <c r="T511"/>
  <c r="S511"/>
  <c r="R511"/>
  <c r="AB510"/>
  <c r="X510"/>
  <c r="V510"/>
  <c r="T510"/>
  <c r="S510"/>
  <c r="R510"/>
  <c r="AB509"/>
  <c r="X509"/>
  <c r="V509"/>
  <c r="T509"/>
  <c r="S509"/>
  <c r="R509"/>
  <c r="AB508"/>
  <c r="X508"/>
  <c r="V508"/>
  <c r="T508"/>
  <c r="S508"/>
  <c r="R508"/>
  <c r="AB507"/>
  <c r="X507"/>
  <c r="V507"/>
  <c r="T507"/>
  <c r="S507"/>
  <c r="R507"/>
  <c r="AB506"/>
  <c r="X506"/>
  <c r="V506"/>
  <c r="T506"/>
  <c r="S506"/>
  <c r="R506"/>
  <c r="AB505"/>
  <c r="X505"/>
  <c r="V505"/>
  <c r="T505"/>
  <c r="S505"/>
  <c r="R505"/>
  <c r="AB504"/>
  <c r="X504"/>
  <c r="V504"/>
  <c r="T504"/>
  <c r="S504"/>
  <c r="R504"/>
  <c r="AB503"/>
  <c r="X503"/>
  <c r="V503"/>
  <c r="T503"/>
  <c r="S503"/>
  <c r="R503"/>
  <c r="AB502"/>
  <c r="X502"/>
  <c r="V502"/>
  <c r="T502"/>
  <c r="S502"/>
  <c r="R502"/>
  <c r="AB501"/>
  <c r="X501"/>
  <c r="V501"/>
  <c r="T501"/>
  <c r="S501"/>
  <c r="R501"/>
  <c r="AB500"/>
  <c r="X500"/>
  <c r="V500"/>
  <c r="T500"/>
  <c r="S500"/>
  <c r="R500"/>
  <c r="AB499"/>
  <c r="X499"/>
  <c r="V499"/>
  <c r="T499"/>
  <c r="S499"/>
  <c r="R499"/>
  <c r="AB498"/>
  <c r="X498"/>
  <c r="V498"/>
  <c r="T498"/>
  <c r="S498"/>
  <c r="R498"/>
  <c r="AB497"/>
  <c r="X497"/>
  <c r="V497"/>
  <c r="T497"/>
  <c r="S497"/>
  <c r="R497"/>
  <c r="AB496"/>
  <c r="X496"/>
  <c r="V496"/>
  <c r="T496"/>
  <c r="S496"/>
  <c r="R496"/>
  <c r="AB495"/>
  <c r="X495"/>
  <c r="V495"/>
  <c r="T495"/>
  <c r="S495"/>
  <c r="R495"/>
  <c r="AB494"/>
  <c r="X494"/>
  <c r="V494"/>
  <c r="T494"/>
  <c r="S494"/>
  <c r="R494"/>
  <c r="AB493"/>
  <c r="X493"/>
  <c r="V493"/>
  <c r="T493"/>
  <c r="S493"/>
  <c r="R493"/>
  <c r="AB492"/>
  <c r="X492"/>
  <c r="V492"/>
  <c r="T492"/>
  <c r="S492"/>
  <c r="R492"/>
  <c r="AB491"/>
  <c r="X491"/>
  <c r="V491"/>
  <c r="T491"/>
  <c r="S491"/>
  <c r="R491"/>
  <c r="AB490"/>
  <c r="X490"/>
  <c r="V490"/>
  <c r="T490"/>
  <c r="S490"/>
  <c r="R490"/>
  <c r="AB489"/>
  <c r="X489"/>
  <c r="V489"/>
  <c r="T489"/>
  <c r="S489"/>
  <c r="R489"/>
  <c r="AB488"/>
  <c r="X488"/>
  <c r="V488"/>
  <c r="T488"/>
  <c r="S488"/>
  <c r="R488"/>
  <c r="AB487"/>
  <c r="X487"/>
  <c r="V487"/>
  <c r="T487"/>
  <c r="S487"/>
  <c r="R487"/>
  <c r="AB486"/>
  <c r="X486"/>
  <c r="V486"/>
  <c r="T486"/>
  <c r="S486"/>
  <c r="R486"/>
  <c r="AB485"/>
  <c r="X485"/>
  <c r="V485"/>
  <c r="T485"/>
  <c r="S485"/>
  <c r="R485"/>
  <c r="AB484"/>
  <c r="X484"/>
  <c r="V484"/>
  <c r="T484"/>
  <c r="S484"/>
  <c r="R484"/>
  <c r="AB483"/>
  <c r="X483"/>
  <c r="V483"/>
  <c r="T483"/>
  <c r="S483"/>
  <c r="R483"/>
  <c r="AB482"/>
  <c r="X482"/>
  <c r="V482"/>
  <c r="T482"/>
  <c r="S482"/>
  <c r="R482"/>
  <c r="AB481"/>
  <c r="X481"/>
  <c r="V481"/>
  <c r="T481"/>
  <c r="S481"/>
  <c r="R481"/>
  <c r="AB480"/>
  <c r="X480"/>
  <c r="V480"/>
  <c r="T480"/>
  <c r="S480"/>
  <c r="R480"/>
  <c r="AB479"/>
  <c r="X479"/>
  <c r="V479"/>
  <c r="T479"/>
  <c r="S479"/>
  <c r="R479"/>
  <c r="AB478"/>
  <c r="X478"/>
  <c r="V478"/>
  <c r="T478"/>
  <c r="S478"/>
  <c r="R478"/>
  <c r="AB477"/>
  <c r="X477"/>
  <c r="V477"/>
  <c r="T477"/>
  <c r="S477"/>
  <c r="R477"/>
  <c r="AB476"/>
  <c r="X476"/>
  <c r="V476"/>
  <c r="T476"/>
  <c r="S476"/>
  <c r="R476"/>
  <c r="AB475"/>
  <c r="X475"/>
  <c r="V475"/>
  <c r="T475"/>
  <c r="S475"/>
  <c r="R475"/>
  <c r="AB474"/>
  <c r="X474"/>
  <c r="V474"/>
  <c r="T474"/>
  <c r="S474"/>
  <c r="R474"/>
  <c r="AB473"/>
  <c r="X473"/>
  <c r="V473"/>
  <c r="T473"/>
  <c r="S473"/>
  <c r="R473"/>
  <c r="AB472"/>
  <c r="X472"/>
  <c r="V472"/>
  <c r="T472"/>
  <c r="S472"/>
  <c r="R472"/>
  <c r="AB471"/>
  <c r="X471"/>
  <c r="V471"/>
  <c r="T471"/>
  <c r="S471"/>
  <c r="R471"/>
  <c r="AB470"/>
  <c r="X470"/>
  <c r="V470"/>
  <c r="T470"/>
  <c r="S470"/>
  <c r="R470"/>
  <c r="AB469"/>
  <c r="X469"/>
  <c r="V469"/>
  <c r="T469"/>
  <c r="S469"/>
  <c r="R469"/>
  <c r="AB468"/>
  <c r="X468"/>
  <c r="V468"/>
  <c r="T468"/>
  <c r="S468"/>
  <c r="R468"/>
  <c r="AB467"/>
  <c r="X467"/>
  <c r="V467"/>
  <c r="T467"/>
  <c r="S467"/>
  <c r="R467"/>
  <c r="AB466"/>
  <c r="X466"/>
  <c r="V466"/>
  <c r="T466"/>
  <c r="S466"/>
  <c r="R466"/>
  <c r="AB465"/>
  <c r="X465"/>
  <c r="V465"/>
  <c r="T465"/>
  <c r="S465"/>
  <c r="R465"/>
  <c r="AB464"/>
  <c r="X464"/>
  <c r="V464"/>
  <c r="T464"/>
  <c r="S464"/>
  <c r="R464"/>
  <c r="AB463"/>
  <c r="X463"/>
  <c r="V463"/>
  <c r="T463"/>
  <c r="S463"/>
  <c r="R463"/>
  <c r="AB462"/>
  <c r="X462"/>
  <c r="V462"/>
  <c r="T462"/>
  <c r="S462"/>
  <c r="R462"/>
  <c r="AB461"/>
  <c r="X461"/>
  <c r="V461"/>
  <c r="T461"/>
  <c r="S461"/>
  <c r="R461"/>
  <c r="AB460"/>
  <c r="X460"/>
  <c r="V460"/>
  <c r="T460"/>
  <c r="S460"/>
  <c r="R460"/>
  <c r="AB459"/>
  <c r="X459"/>
  <c r="V459"/>
  <c r="T459"/>
  <c r="S459"/>
  <c r="R459"/>
  <c r="AB458"/>
  <c r="X458"/>
  <c r="V458"/>
  <c r="T458"/>
  <c r="S458"/>
  <c r="R458"/>
  <c r="AB457"/>
  <c r="X457"/>
  <c r="V457"/>
  <c r="T457"/>
  <c r="S457"/>
  <c r="R457"/>
  <c r="AB456"/>
  <c r="X456"/>
  <c r="V456"/>
  <c r="T456"/>
  <c r="S456"/>
  <c r="R456"/>
  <c r="AB455"/>
  <c r="X455"/>
  <c r="V455"/>
  <c r="T455"/>
  <c r="S455"/>
  <c r="R455"/>
  <c r="AB454"/>
  <c r="X454"/>
  <c r="V454"/>
  <c r="T454"/>
  <c r="S454"/>
  <c r="R454"/>
  <c r="AB453"/>
  <c r="X453"/>
  <c r="V453"/>
  <c r="T453"/>
  <c r="S453"/>
  <c r="R453"/>
  <c r="AB452"/>
  <c r="X452"/>
  <c r="V452"/>
  <c r="T452"/>
  <c r="S452"/>
  <c r="R452"/>
  <c r="AB451"/>
  <c r="X451"/>
  <c r="V451"/>
  <c r="T451"/>
  <c r="S451"/>
  <c r="R451"/>
  <c r="AB450"/>
  <c r="X450"/>
  <c r="V450"/>
  <c r="T450"/>
  <c r="S450"/>
  <c r="R450"/>
  <c r="AB449"/>
  <c r="X449"/>
  <c r="V449"/>
  <c r="T449"/>
  <c r="S449"/>
  <c r="R449"/>
  <c r="AB448"/>
  <c r="X448"/>
  <c r="V448"/>
  <c r="T448"/>
  <c r="S448"/>
  <c r="R448"/>
  <c r="AB447"/>
  <c r="X447"/>
  <c r="V447"/>
  <c r="T447"/>
  <c r="S447"/>
  <c r="R447"/>
  <c r="AB446"/>
  <c r="X446"/>
  <c r="V446"/>
  <c r="T446"/>
  <c r="S446"/>
  <c r="R446"/>
  <c r="AB445"/>
  <c r="X445"/>
  <c r="V445"/>
  <c r="T445"/>
  <c r="S445"/>
  <c r="R445"/>
  <c r="AB444"/>
  <c r="X444"/>
  <c r="V444"/>
  <c r="T444"/>
  <c r="S444"/>
  <c r="R444"/>
  <c r="AB443"/>
  <c r="X443"/>
  <c r="V443"/>
  <c r="T443"/>
  <c r="S443"/>
  <c r="R443"/>
  <c r="AB442"/>
  <c r="X442"/>
  <c r="V442"/>
  <c r="T442"/>
  <c r="S442"/>
  <c r="R442"/>
  <c r="AB441"/>
  <c r="X441"/>
  <c r="V441"/>
  <c r="T441"/>
  <c r="S441"/>
  <c r="R441"/>
  <c r="AB440"/>
  <c r="X440"/>
  <c r="V440"/>
  <c r="T440"/>
  <c r="S440"/>
  <c r="R440"/>
  <c r="AB439"/>
  <c r="X439"/>
  <c r="V439"/>
  <c r="T439"/>
  <c r="S439"/>
  <c r="R439"/>
  <c r="AB438"/>
  <c r="X438"/>
  <c r="V438"/>
  <c r="T438"/>
  <c r="S438"/>
  <c r="R438"/>
  <c r="AB437"/>
  <c r="X437"/>
  <c r="V437"/>
  <c r="T437"/>
  <c r="S437"/>
  <c r="R437"/>
  <c r="AB436"/>
  <c r="X436"/>
  <c r="V436"/>
  <c r="T436"/>
  <c r="S436"/>
  <c r="R436"/>
  <c r="AB435"/>
  <c r="X435"/>
  <c r="V435"/>
  <c r="T435"/>
  <c r="S435"/>
  <c r="R435"/>
  <c r="AB434"/>
  <c r="X434"/>
  <c r="V434"/>
  <c r="T434"/>
  <c r="S434"/>
  <c r="R434"/>
  <c r="AB433"/>
  <c r="X433"/>
  <c r="V433"/>
  <c r="T433"/>
  <c r="S433"/>
  <c r="R433"/>
  <c r="AB432"/>
  <c r="X432"/>
  <c r="V432"/>
  <c r="T432"/>
  <c r="S432"/>
  <c r="R432"/>
  <c r="AB431"/>
  <c r="X431"/>
  <c r="V431"/>
  <c r="T431"/>
  <c r="S431"/>
  <c r="R431"/>
  <c r="AB430"/>
  <c r="X430"/>
  <c r="V430"/>
  <c r="T430"/>
  <c r="S430"/>
  <c r="R430"/>
  <c r="AB429"/>
  <c r="X429"/>
  <c r="V429"/>
  <c r="T429"/>
  <c r="S429"/>
  <c r="R429"/>
  <c r="AB428"/>
  <c r="X428"/>
  <c r="V428"/>
  <c r="T428"/>
  <c r="S428"/>
  <c r="R428"/>
  <c r="AB427"/>
  <c r="X427"/>
  <c r="V427"/>
  <c r="T427"/>
  <c r="S427"/>
  <c r="R427"/>
  <c r="AB426"/>
  <c r="X426"/>
  <c r="V426"/>
  <c r="T426"/>
  <c r="S426"/>
  <c r="R426"/>
  <c r="AB425"/>
  <c r="X425"/>
  <c r="V425"/>
  <c r="T425"/>
  <c r="S425"/>
  <c r="R425"/>
  <c r="AB424"/>
  <c r="X424"/>
  <c r="V424"/>
  <c r="T424"/>
  <c r="S424"/>
  <c r="R424"/>
  <c r="AB423"/>
  <c r="X423"/>
  <c r="V423"/>
  <c r="T423"/>
  <c r="S423"/>
  <c r="R423"/>
  <c r="AB422"/>
  <c r="X422"/>
  <c r="V422"/>
  <c r="T422"/>
  <c r="S422"/>
  <c r="R422"/>
  <c r="AB421"/>
  <c r="X421"/>
  <c r="V421"/>
  <c r="T421"/>
  <c r="S421"/>
  <c r="R421"/>
  <c r="AB420"/>
  <c r="X420"/>
  <c r="V420"/>
  <c r="T420"/>
  <c r="S420"/>
  <c r="R420"/>
  <c r="AB419"/>
  <c r="X419"/>
  <c r="V419"/>
  <c r="T419"/>
  <c r="S419"/>
  <c r="R419"/>
  <c r="AB418"/>
  <c r="X418"/>
  <c r="V418"/>
  <c r="T418"/>
  <c r="S418"/>
  <c r="R418"/>
  <c r="AB417"/>
  <c r="X417"/>
  <c r="V417"/>
  <c r="T417"/>
  <c r="S417"/>
  <c r="R417"/>
  <c r="AB416"/>
  <c r="X416"/>
  <c r="V416"/>
  <c r="T416"/>
  <c r="S416"/>
  <c r="R416"/>
  <c r="AB415"/>
  <c r="X415"/>
  <c r="V415"/>
  <c r="T415"/>
  <c r="S415"/>
  <c r="R415"/>
  <c r="AB414"/>
  <c r="X414"/>
  <c r="V414"/>
  <c r="T414"/>
  <c r="S414"/>
  <c r="R414"/>
  <c r="AB413"/>
  <c r="X413"/>
  <c r="V413"/>
  <c r="T413"/>
  <c r="S413"/>
  <c r="R413"/>
  <c r="AB412"/>
  <c r="X412"/>
  <c r="V412"/>
  <c r="T412"/>
  <c r="S412"/>
  <c r="R412"/>
  <c r="AB411"/>
  <c r="X411"/>
  <c r="V411"/>
  <c r="T411"/>
  <c r="S411"/>
  <c r="R411"/>
  <c r="AB410"/>
  <c r="X410"/>
  <c r="V410"/>
  <c r="T410"/>
  <c r="S410"/>
  <c r="R410"/>
  <c r="AB409"/>
  <c r="X409"/>
  <c r="V409"/>
  <c r="T409"/>
  <c r="S409"/>
  <c r="R409"/>
  <c r="AB408"/>
  <c r="X408"/>
  <c r="V408"/>
  <c r="T408"/>
  <c r="S408"/>
  <c r="R408"/>
  <c r="AB407"/>
  <c r="X407"/>
  <c r="V407"/>
  <c r="T407"/>
  <c r="S407"/>
  <c r="R407"/>
  <c r="AB406"/>
  <c r="X406"/>
  <c r="V406"/>
  <c r="T406"/>
  <c r="S406"/>
  <c r="R406"/>
  <c r="AB405"/>
  <c r="X405"/>
  <c r="V405"/>
  <c r="T405"/>
  <c r="S405"/>
  <c r="R405"/>
  <c r="AB404"/>
  <c r="X404"/>
  <c r="V404"/>
  <c r="T404"/>
  <c r="S404"/>
  <c r="R404"/>
  <c r="AB403"/>
  <c r="X403"/>
  <c r="V403"/>
  <c r="T403"/>
  <c r="S403"/>
  <c r="R403"/>
  <c r="AB402"/>
  <c r="X402"/>
  <c r="V402"/>
  <c r="T402"/>
  <c r="S402"/>
  <c r="R402"/>
  <c r="AB401"/>
  <c r="X401"/>
  <c r="V401"/>
  <c r="T401"/>
  <c r="S401"/>
  <c r="R401"/>
  <c r="AB400"/>
  <c r="X400"/>
  <c r="V400"/>
  <c r="T400"/>
  <c r="S400"/>
  <c r="R400"/>
  <c r="AB399"/>
  <c r="X399"/>
  <c r="V399"/>
  <c r="T399"/>
  <c r="S399"/>
  <c r="R399"/>
  <c r="AB398"/>
  <c r="X398"/>
  <c r="V398"/>
  <c r="T398"/>
  <c r="S398"/>
  <c r="R398"/>
  <c r="AB397"/>
  <c r="X397"/>
  <c r="V397"/>
  <c r="T397"/>
  <c r="S397"/>
  <c r="R397"/>
  <c r="AB396"/>
  <c r="X396"/>
  <c r="V396"/>
  <c r="T396"/>
  <c r="S396"/>
  <c r="R396"/>
  <c r="AB395"/>
  <c r="X395"/>
  <c r="V395"/>
  <c r="T395"/>
  <c r="S395"/>
  <c r="R395"/>
  <c r="AB394"/>
  <c r="X394"/>
  <c r="V394"/>
  <c r="T394"/>
  <c r="S394"/>
  <c r="R394"/>
  <c r="AB393"/>
  <c r="X393"/>
  <c r="V393"/>
  <c r="T393"/>
  <c r="S393"/>
  <c r="R393"/>
  <c r="AB392"/>
  <c r="X392"/>
  <c r="V392"/>
  <c r="T392"/>
  <c r="S392"/>
  <c r="R392"/>
  <c r="AB391"/>
  <c r="X391"/>
  <c r="V391"/>
  <c r="T391"/>
  <c r="S391"/>
  <c r="R391"/>
  <c r="AB390"/>
  <c r="X390"/>
  <c r="V390"/>
  <c r="T390"/>
  <c r="S390"/>
  <c r="R390"/>
  <c r="AB389"/>
  <c r="X389"/>
  <c r="V389"/>
  <c r="T389"/>
  <c r="S389"/>
  <c r="R389"/>
  <c r="AB388"/>
  <c r="X388"/>
  <c r="V388"/>
  <c r="T388"/>
  <c r="S388"/>
  <c r="R388"/>
  <c r="AB387"/>
  <c r="X387"/>
  <c r="V387"/>
  <c r="T387"/>
  <c r="S387"/>
  <c r="R387"/>
  <c r="AB386"/>
  <c r="X386"/>
  <c r="V386"/>
  <c r="T386"/>
  <c r="S386"/>
  <c r="R386"/>
  <c r="AB385"/>
  <c r="X385"/>
  <c r="V385"/>
  <c r="T385"/>
  <c r="S385"/>
  <c r="R385"/>
  <c r="AB384"/>
  <c r="X384"/>
  <c r="V384"/>
  <c r="T384"/>
  <c r="S384"/>
  <c r="R384"/>
  <c r="AB383"/>
  <c r="X383"/>
  <c r="V383"/>
  <c r="T383"/>
  <c r="S383"/>
  <c r="R383"/>
  <c r="AB382"/>
  <c r="X382"/>
  <c r="V382"/>
  <c r="T382"/>
  <c r="S382"/>
  <c r="R382"/>
  <c r="AB381"/>
  <c r="X381"/>
  <c r="V381"/>
  <c r="T381"/>
  <c r="S381"/>
  <c r="R381"/>
  <c r="AB380"/>
  <c r="X380"/>
  <c r="V380"/>
  <c r="T380"/>
  <c r="S380"/>
  <c r="R380"/>
  <c r="AB379"/>
  <c r="X379"/>
  <c r="V379"/>
  <c r="T379"/>
  <c r="S379"/>
  <c r="R379"/>
  <c r="AB378"/>
  <c r="X378"/>
  <c r="V378"/>
  <c r="T378"/>
  <c r="S378"/>
  <c r="R378"/>
  <c r="AB377"/>
  <c r="X377"/>
  <c r="V377"/>
  <c r="T377"/>
  <c r="S377"/>
  <c r="R377"/>
  <c r="AB376"/>
  <c r="X376"/>
  <c r="V376"/>
  <c r="T376"/>
  <c r="S376"/>
  <c r="R376"/>
  <c r="AB375"/>
  <c r="X375"/>
  <c r="V375"/>
  <c r="T375"/>
  <c r="S375"/>
  <c r="R375"/>
  <c r="AB374"/>
  <c r="X374"/>
  <c r="V374"/>
  <c r="T374"/>
  <c r="S374"/>
  <c r="R374"/>
  <c r="AB373"/>
  <c r="X373"/>
  <c r="V373"/>
  <c r="T373"/>
  <c r="S373"/>
  <c r="R373"/>
  <c r="AB372"/>
  <c r="X372"/>
  <c r="V372"/>
  <c r="T372"/>
  <c r="S372"/>
  <c r="R372"/>
  <c r="AB371"/>
  <c r="X371"/>
  <c r="V371"/>
  <c r="T371"/>
  <c r="S371"/>
  <c r="R371"/>
  <c r="AB370"/>
  <c r="X370"/>
  <c r="V370"/>
  <c r="T370"/>
  <c r="S370"/>
  <c r="R370"/>
  <c r="AB369"/>
  <c r="X369"/>
  <c r="V369"/>
  <c r="T369"/>
  <c r="S369"/>
  <c r="R369"/>
  <c r="AB368"/>
  <c r="X368"/>
  <c r="V368"/>
  <c r="T368"/>
  <c r="S368"/>
  <c r="R368"/>
  <c r="AB367"/>
  <c r="X367"/>
  <c r="V367"/>
  <c r="T367"/>
  <c r="S367"/>
  <c r="R367"/>
  <c r="AB366"/>
  <c r="X366"/>
  <c r="V366"/>
  <c r="T366"/>
  <c r="S366"/>
  <c r="R366"/>
  <c r="AB365"/>
  <c r="X365"/>
  <c r="V365"/>
  <c r="T365"/>
  <c r="S365"/>
  <c r="R365"/>
  <c r="AB364"/>
  <c r="X364"/>
  <c r="V364"/>
  <c r="T364"/>
  <c r="S364"/>
  <c r="R364"/>
  <c r="AB363"/>
  <c r="X363"/>
  <c r="V363"/>
  <c r="T363"/>
  <c r="S363"/>
  <c r="R363"/>
  <c r="AB362"/>
  <c r="X362"/>
  <c r="V362"/>
  <c r="T362"/>
  <c r="S362"/>
  <c r="R362"/>
  <c r="AB361"/>
  <c r="X361"/>
  <c r="V361"/>
  <c r="T361"/>
  <c r="S361"/>
  <c r="R361"/>
  <c r="AB360"/>
  <c r="X360"/>
  <c r="V360"/>
  <c r="T360"/>
  <c r="S360"/>
  <c r="R360"/>
  <c r="AB359"/>
  <c r="X359"/>
  <c r="V359"/>
  <c r="T359"/>
  <c r="S359"/>
  <c r="R359"/>
  <c r="AB358"/>
  <c r="X358"/>
  <c r="V358"/>
  <c r="T358"/>
  <c r="S358"/>
  <c r="R358"/>
  <c r="AB357"/>
  <c r="X357"/>
  <c r="V357"/>
  <c r="T357"/>
  <c r="S357"/>
  <c r="R357"/>
  <c r="Q4"/>
  <c r="P4"/>
  <c r="O4"/>
  <c r="N4"/>
  <c r="M4"/>
  <c r="L4"/>
  <c r="K4"/>
  <c r="J4"/>
  <c r="I4"/>
  <c r="H4"/>
  <c r="G4"/>
  <c r="F4"/>
  <c r="B4"/>
  <c r="A4"/>
  <c r="G3"/>
  <c r="B3"/>
  <c r="J2"/>
  <c r="B2"/>
  <c r="E119" i="4"/>
  <c r="E118"/>
  <c r="E117"/>
  <c r="E116"/>
  <c r="E115"/>
  <c r="E114"/>
  <c r="E113"/>
  <c r="E112"/>
  <c r="E111"/>
  <c r="E110"/>
  <c r="E109"/>
  <c r="E108"/>
  <c r="E107"/>
  <c r="D107"/>
  <c r="E106"/>
  <c r="D106"/>
  <c r="E105"/>
  <c r="D105"/>
  <c r="E104"/>
  <c r="D104"/>
  <c r="G103"/>
  <c r="E103"/>
  <c r="D103"/>
  <c r="G102"/>
  <c r="E102"/>
  <c r="D102"/>
  <c r="G101"/>
  <c r="E101"/>
  <c r="D101"/>
  <c r="G100"/>
  <c r="E100"/>
  <c r="D100"/>
  <c r="G99"/>
  <c r="E99"/>
  <c r="D99"/>
  <c r="G98"/>
  <c r="E98"/>
  <c r="D98"/>
  <c r="G97"/>
  <c r="E97"/>
  <c r="D97"/>
  <c r="G96"/>
  <c r="E96"/>
  <c r="D96"/>
  <c r="A91"/>
  <c r="B90"/>
  <c r="I74"/>
  <c r="H74"/>
  <c r="G25"/>
  <c r="G74"/>
  <c r="D25"/>
  <c r="D74"/>
  <c r="B73"/>
  <c r="H67"/>
  <c r="G67"/>
  <c r="D67"/>
  <c r="G61"/>
  <c r="D61"/>
  <c r="G55"/>
  <c r="D55"/>
  <c r="G49"/>
  <c r="D49"/>
  <c r="P47"/>
  <c r="P46"/>
  <c r="P45"/>
  <c r="P44"/>
  <c r="Q43"/>
  <c r="P43"/>
  <c r="G43"/>
  <c r="D43"/>
  <c r="P41"/>
  <c r="P40"/>
  <c r="P39"/>
  <c r="P38"/>
  <c r="Q37"/>
  <c r="P37"/>
  <c r="G37"/>
  <c r="D37"/>
  <c r="P35"/>
  <c r="P34"/>
  <c r="P33"/>
  <c r="P32"/>
  <c r="Q31"/>
  <c r="P31"/>
  <c r="G31"/>
  <c r="D31"/>
  <c r="P29"/>
  <c r="P28"/>
  <c r="P27"/>
  <c r="P26"/>
  <c r="B24"/>
  <c r="B21"/>
  <c r="B19"/>
  <c r="B14"/>
  <c r="B13"/>
  <c r="B12"/>
  <c r="D11"/>
  <c r="B7"/>
  <c r="B6"/>
  <c r="A5"/>
  <c r="I4"/>
  <c r="B4"/>
  <c r="P3"/>
  <c r="D2"/>
  <c r="B32" i="3"/>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C6"/>
  <c r="B6"/>
  <c r="C5"/>
  <c r="B5"/>
  <c r="C4"/>
  <c r="B4"/>
  <c r="C3"/>
  <c r="B3"/>
  <c r="C2"/>
  <c r="B2"/>
  <c r="A75" i="2"/>
  <c r="A73"/>
  <c r="A72"/>
  <c r="A71"/>
  <c r="A70"/>
  <c r="A68"/>
  <c r="A66"/>
  <c r="A65"/>
  <c r="A64"/>
  <c r="A63"/>
  <c r="A62"/>
  <c r="A61"/>
  <c r="A60"/>
  <c r="A59"/>
  <c r="A58"/>
  <c r="A57"/>
  <c r="A56"/>
  <c r="A55"/>
  <c r="A54"/>
  <c r="A53"/>
  <c r="A52"/>
  <c r="A51"/>
  <c r="A50"/>
  <c r="A49"/>
  <c r="A48"/>
  <c r="A46"/>
  <c r="A45"/>
  <c r="A44"/>
  <c r="A43"/>
  <c r="A42"/>
  <c r="A41"/>
  <c r="A40"/>
  <c r="A39"/>
  <c r="A38"/>
  <c r="A37"/>
  <c r="A35"/>
  <c r="A34"/>
  <c r="A33"/>
  <c r="A32"/>
  <c r="A31"/>
  <c r="A30"/>
  <c r="A29"/>
  <c r="A28"/>
  <c r="A27"/>
  <c r="A26"/>
  <c r="A25"/>
  <c r="A24"/>
  <c r="A23"/>
  <c r="A21"/>
  <c r="A20"/>
  <c r="A19"/>
  <c r="A18"/>
  <c r="A17"/>
  <c r="A16"/>
  <c r="A15"/>
  <c r="A14"/>
  <c r="A13"/>
  <c r="A12"/>
  <c r="A11"/>
  <c r="A10"/>
  <c r="A9"/>
  <c r="A8"/>
  <c r="A7"/>
  <c r="A6"/>
  <c r="A4"/>
  <c r="A3"/>
  <c r="A2"/>
  <c r="A1"/>
  <c r="B59"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<sst xmlns="http://schemas.openxmlformats.org/spreadsheetml/2006/main" count="25709" uniqueCount="15908">
  <si>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</si>
  <si>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</si>
  <si>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</si>
  <si>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</si>
  <si>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</si>
  <si>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</si>
  <si>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</si>
  <si>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</si>
  <si>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</si>
  <si>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</si>
  <si>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</si>
  <si>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</si>
  <si>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</si>
  <si>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</si>
  <si>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</si>
  <si>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</si>
  <si>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</si>
  <si>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</si>
  <si>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</si>
  <si>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</si>
  <si>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</si>
  <si>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</si>
  <si>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</si>
  <si>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</si>
  <si>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</si>
  <si>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</si>
  <si>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</si>
  <si>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</si>
  <si>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</si>
  <si>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</si>
  <si>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</si>
  <si>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</si>
  <si>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</si>
  <si>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</si>
  <si>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</si>
  <si>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</si>
  <si>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</si>
  <si>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</si>
  <si>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</si>
  <si>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</si>
  <si>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</si>
  <si>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</si>
  <si>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</si>
  <si>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</si>
  <si>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</si>
  <si>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</si>
  <si>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</si>
  <si>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</si>
  <si>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</si>
  <si>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</si>
  <si>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</si>
  <si>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</si>
  <si>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</si>
  <si>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</si>
  <si>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</si>
  <si>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</si>
  <si>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</si>
  <si>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</si>
  <si>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</si>
  <si>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</si>
  <si>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</si>
  <si>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</si>
  <si>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</si>
  <si>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</si>
  <si>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</si>
  <si>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</si>
  <si>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</si>
  <si>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</si>
  <si>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</si>
  <si>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</si>
  <si>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</si>
  <si>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</si>
  <si>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</si>
  <si>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</si>
  <si>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</si>
  <si>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</si>
  <si>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</si>
  <si>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</si>
  <si>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</si>
  <si>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</si>
  <si>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</si>
  <si>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</si>
  <si>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</si>
  <si>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</si>
  <si>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</si>
  <si>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</si>
  <si>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</si>
  <si>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</si>
  <si>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</si>
  <si>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</si>
  <si>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</si>
  <si>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</si>
  <si>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</si>
  <si>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</si>
  <si>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</si>
  <si>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</si>
  <si>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</si>
  <si>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</si>
  <si>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</si>
  <si>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</si>
  <si>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</si>
  <si>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</si>
  <si>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</si>
  <si>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</si>
  <si>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</si>
  <si>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</si>
  <si>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</si>
  <si>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</si>
  <si>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</si>
  <si>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</si>
  <si>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</si>
  <si>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</si>
  <si>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</si>
  <si>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</si>
  <si>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</si>
  <si>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</si>
  <si>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</si>
  <si>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</si>
  <si>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</si>
  <si>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</si>
  <si>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</si>
  <si>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</si>
  <si>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</si>
  <si>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</si>
  <si>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</si>
  <si>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</si>
  <si>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</si>
  <si>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</si>
  <si>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</si>
  <si>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</si>
  <si>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</si>
  <si>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</si>
  <si>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</si>
  <si>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</si>
  <si>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</si>
  <si>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</si>
  <si>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</si>
  <si>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</si>
  <si>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</si>
  <si>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</si>
  <si>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</si>
  <si>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</si>
  <si>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</si>
  <si>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</si>
  <si>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</si>
  <si>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</si>
  <si>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</si>
  <si>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</si>
  <si>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</si>
  <si>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</si>
  <si>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</si>
  <si>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</si>
  <si>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</si>
  <si>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</si>
  <si>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</si>
  <si>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</si>
  <si>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</si>
  <si>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</si>
  <si>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</si>
  <si>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</si>
  <si>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</si>
  <si>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</si>
  <si>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</si>
  <si>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</si>
  <si>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</si>
  <si>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</si>
  <si>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</si>
  <si>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</si>
  <si>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</si>
  <si>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</si>
  <si>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</si>
  <si>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</si>
  <si>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</si>
  <si>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</si>
  <si>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</si>
  <si>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</si>
  <si>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</si>
  <si>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</si>
  <si>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</si>
  <si>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</si>
  <si>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</si>
  <si>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</si>
  <si>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</si>
  <si>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</si>
  <si>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</si>
  <si>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</si>
  <si>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</si>
  <si>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</si>
  <si>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</si>
  <si>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</si>
  <si>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</si>
  <si>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</si>
  <si>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</si>
  <si>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</si>
  <si>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</si>
  <si>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</si>
  <si>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</si>
  <si>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</si>
  <si>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</si>
  <si>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</si>
  <si>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</si>
  <si>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</si>
  <si>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</si>
  <si>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</si>
  <si>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</si>
  <si>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</si>
  <si>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</si>
  <si>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</si>
  <si>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</si>
  <si>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</si>
  <si>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</si>
  <si>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</si>
  <si>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</si>
  <si>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</si>
  <si>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</si>
  <si>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</si>
  <si>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</si>
  <si>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</si>
  <si>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</si>
  <si>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</si>
  <si>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</si>
  <si>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</si>
  <si>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</si>
  <si>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</si>
  <si>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</si>
  <si>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</si>
  <si>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</si>
  <si>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</si>
  <si>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</si>
  <si>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</si>
  <si>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</si>
  <si>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</si>
  <si>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</si>
  <si>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</si>
  <si>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</si>
  <si>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</si>
  <si>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</si>
  <si>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</si>
  <si>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</si>
  <si>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</si>
  <si>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</si>
  <si>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</si>
  <si>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</si>
  <si>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</si>
  <si>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</si>
  <si>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</si>
  <si>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</si>
  <si>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</si>
  <si>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</si>
  <si>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</si>
  <si>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</si>
  <si>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</si>
  <si>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</si>
  <si>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</si>
  <si>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</si>
  <si>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</si>
  <si>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</si>
  <si>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</si>
  <si>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</si>
  <si>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</si>
  <si>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</si>
  <si>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</si>
  <si>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</si>
  <si>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</si>
  <si>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</si>
  <si>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</si>
  <si>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</si>
  <si>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</si>
  <si>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</si>
  <si>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</si>
  <si>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</si>
  <si>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</si>
  <si>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</si>
  <si>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</si>
  <si>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</si>
  <si>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</si>
  <si>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</si>
  <si>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</si>
  <si>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</si>
  <si>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</si>
  <si>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</si>
  <si>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</si>
  <si>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</si>
  <si>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</si>
  <si>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</si>
  <si>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</si>
  <si>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</si>
  <si>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</si>
  <si>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</si>
  <si>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</si>
  <si>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</si>
  <si>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</si>
  <si>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</si>
  <si>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</si>
  <si>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</si>
  <si>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</si>
  <si>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</si>
  <si>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</si>
  <si>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</si>
  <si>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</si>
  <si>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</si>
  <si>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</si>
  <si>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</si>
  <si>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</si>
  <si>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</si>
  <si>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</si>
  <si>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</si>
  <si>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</si>
  <si>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</si>
  <si>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</si>
  <si>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</si>
  <si>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</si>
  <si>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</si>
  <si>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</si>
  <si>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</si>
  <si>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</si>
  <si>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</si>
  <si>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</si>
  <si>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</si>
  <si>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</si>
  <si>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</si>
  <si>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</si>
  <si>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</si>
  <si>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</si>
  <si>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</si>
  <si>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</si>
  <si>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</si>
  <si>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</si>
  <si>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</si>
  <si>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</si>
  <si>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</si>
  <si>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</si>
  <si>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</si>
  <si>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</si>
  <si>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</si>
  <si>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</si>
  <si>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</si>
  <si>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</si>
  <si>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</si>
  <si>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</si>
  <si>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</si>
  <si>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</si>
  <si>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</si>
  <si>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</si>
  <si>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</si>
  <si>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</si>
  <si>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</si>
  <si>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</si>
  <si>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</si>
  <si>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</si>
  <si>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</si>
  <si>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</si>
  <si>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</si>
  <si>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</si>
  <si>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</si>
  <si>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</si>
  <si>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</si>
  <si>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</si>
  <si>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</si>
  <si>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</si>
  <si>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</si>
  <si>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</si>
  <si>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</si>
  <si>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</si>
  <si>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</si>
  <si>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</si>
  <si>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</si>
  <si>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</si>
  <si>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</si>
  <si>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</si>
  <si>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</si>
  <si>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</si>
  <si>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</si>
  <si>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</si>
  <si>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</si>
  <si>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</si>
  <si>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</si>
  <si>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</si>
  <si>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</si>
  <si>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</si>
  <si>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</si>
  <si>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</si>
  <si>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</si>
  <si>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</si>
  <si>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</si>
  <si>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</si>
  <si>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</si>
  <si>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</si>
  <si>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</si>
  <si>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</si>
  <si>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</si>
  <si>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</si>
  <si>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</si>
  <si>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</si>
  <si>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</si>
  <si>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</si>
  <si>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</si>
  <si>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</si>
  <si>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</si>
  <si>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</si>
  <si>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</si>
  <si>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</si>
  <si>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</si>
  <si>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</si>
  <si>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</si>
  <si>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</si>
  <si>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</si>
  <si>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</si>
  <si>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</si>
  <si>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</si>
  <si>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</si>
  <si>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</si>
  <si>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</si>
  <si>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</si>
  <si>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</si>
  <si>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</si>
  <si>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</si>
  <si>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</si>
  <si>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</si>
  <si>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</si>
  <si>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</si>
  <si>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</si>
  <si>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</si>
  <si>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</si>
  <si>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</si>
  <si>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</si>
  <si>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</si>
  <si>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</si>
  <si>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</si>
  <si>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</si>
  <si>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</si>
  <si>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</si>
  <si>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</si>
  <si>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</si>
  <si>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</si>
  <si>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</si>
  <si>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</si>
  <si>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</si>
  <si>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</si>
  <si>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</si>
  <si>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</si>
  <si>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</si>
  <si>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</si>
  <si>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</si>
  <si>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</si>
  <si>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</si>
  <si>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</si>
  <si>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</si>
  <si>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</si>
  <si>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</si>
  <si>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</si>
  <si>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</si>
  <si>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</si>
  <si>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</si>
  <si>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</si>
  <si>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</si>
  <si>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</si>
  <si>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</si>
  <si>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</si>
  <si>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</si>
  <si>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</si>
  <si>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</si>
  <si>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</si>
  <si>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</si>
  <si>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</si>
  <si>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</si>
  <si>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</si>
  <si>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</si>
  <si>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</si>
  <si>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</si>
  <si>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</si>
  <si>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</si>
  <si>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</si>
  <si>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</si>
  <si>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</si>
  <si>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</si>
  <si>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</si>
  <si>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</si>
  <si>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</si>
  <si>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</si>
  <si>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</si>
  <si>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</si>
  <si>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</si>
  <si>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</si>
  <si>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</si>
  <si>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</si>
  <si>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</si>
  <si>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</si>
  <si>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</si>
  <si>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</si>
  <si>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</si>
  <si>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</si>
  <si>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</si>
  <si>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</si>
  <si>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</si>
  <si>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</si>
  <si>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</si>
  <si>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</si>
  <si>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</si>
  <si>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</si>
  <si>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</si>
  <si>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</si>
  <si>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</si>
  <si>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</si>
  <si>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</si>
  <si>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</si>
  <si>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</si>
  <si>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</si>
  <si>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</si>
  <si>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</si>
  <si>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</si>
  <si>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</si>
  <si>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</si>
  <si>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</si>
  <si>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</si>
  <si>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</si>
  <si>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</si>
  <si>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</si>
  <si>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</si>
  <si>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</si>
  <si>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</si>
  <si>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</si>
  <si>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</si>
  <si>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</si>
  <si>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</si>
  <si>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</si>
  <si>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</si>
  <si>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</si>
  <si>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</si>
  <si>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</si>
  <si>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</si>
  <si>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</si>
  <si>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</si>
  <si>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</si>
  <si>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</si>
  <si>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</si>
  <si>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</si>
  <si>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</si>
  <si>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</si>
  <si>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</si>
  <si>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</si>
  <si>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</si>
  <si>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</si>
  <si>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</si>
  <si>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</si>
  <si>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</si>
  <si>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</si>
  <si>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</si>
  <si>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</si>
  <si>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</si>
  <si>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</si>
  <si>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</si>
  <si>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</si>
  <si>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</si>
  <si>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</si>
  <si>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</si>
  <si>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</si>
  <si>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</si>
  <si>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</si>
  <si>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</si>
  <si>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</si>
  <si>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</si>
  <si>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</si>
  <si>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</si>
  <si>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</si>
  <si>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</si>
  <si>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</si>
  <si>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</si>
  <si>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</si>
  <si>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</si>
  <si>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</si>
  <si>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</si>
  <si>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</si>
  <si>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</si>
  <si>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</si>
  <si>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</si>
  <si>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</si>
  <si>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</si>
  <si>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</si>
  <si>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</si>
  <si>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</si>
  <si>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</si>
  <si>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</si>
  <si>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</si>
  <si>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</si>
  <si>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</si>
  <si>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</si>
  <si>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</si>
  <si>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</si>
  <si>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</si>
  <si>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</si>
  <si>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</si>
  <si>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</si>
  <si>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</si>
  <si>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</si>
  <si>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</si>
  <si>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</si>
  <si>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</si>
  <si>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</si>
  <si>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</si>
  <si>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</si>
  <si>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</si>
  <si>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</si>
  <si>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</si>
  <si>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</si>
  <si>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</si>
  <si>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</si>
  <si>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</si>
  <si>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</si>
  <si>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</si>
  <si>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</si>
  <si>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</si>
  <si>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</si>
  <si>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</si>
  <si>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</si>
  <si>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</si>
  <si>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</si>
  <si>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</si>
  <si>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</si>
  <si>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</si>
  <si>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</si>
  <si>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</si>
  <si>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</si>
  <si>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</si>
  <si>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</si>
  <si>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</si>
  <si>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</si>
  <si>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</si>
  <si>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</si>
  <si>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</si>
  <si>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</si>
  <si>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</si>
  <si>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</si>
  <si>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</si>
  <si>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</si>
  <si>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</si>
  <si>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</si>
  <si>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</si>
  <si>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</si>
  <si>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</si>
  <si>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</si>
  <si>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</si>
  <si>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</si>
  <si>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</si>
  <si>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</si>
  <si>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</si>
  <si>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</si>
  <si>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</si>
  <si>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</si>
  <si>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</si>
  <si>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</si>
  <si>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</si>
  <si>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</si>
  <si>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</si>
  <si>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</si>
  <si>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</si>
  <si>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</si>
  <si>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</si>
  <si>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</si>
  <si>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</si>
  <si>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</si>
  <si>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</si>
  <si>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</si>
  <si>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</si>
  <si>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</si>
  <si>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</si>
  <si>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</si>
  <si>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</si>
  <si>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</si>
  <si>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</si>
  <si>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</si>
  <si>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</si>
  <si>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</si>
  <si>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</si>
  <si>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</si>
  <si>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</si>
  <si>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</si>
  <si>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</si>
  <si>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</si>
  <si>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</si>
  <si>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</si>
  <si>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</si>
  <si>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</si>
  <si>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</si>
  <si>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</si>
  <si>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</si>
  <si>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</si>
  <si>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</si>
  <si>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</si>
  <si>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</si>
  <si>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</si>
  <si>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</si>
  <si>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</si>
  <si>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</si>
  <si>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</si>
  <si>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</si>
  <si>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</si>
  <si>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</si>
  <si>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</si>
  <si>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</si>
  <si>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</si>
  <si>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</si>
  <si>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</si>
  <si>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</si>
  <si>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</si>
  <si>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</si>
  <si>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</si>
  <si>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</si>
  <si>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</si>
  <si>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</si>
  <si>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</si>
  <si>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</si>
  <si>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</si>
  <si>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</si>
  <si>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</si>
  <si>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</si>
  <si>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</si>
  <si>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</si>
  <si>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</si>
  <si>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</si>
  <si>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</si>
  <si>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</si>
  <si>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</si>
  <si>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</si>
  <si>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</si>
  <si>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</si>
  <si>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</si>
  <si>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</si>
  <si>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</si>
  <si>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</si>
  <si>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</si>
  <si>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</si>
  <si>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</si>
  <si>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</si>
  <si>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</si>
  <si>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</si>
  <si>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</si>
  <si>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</si>
  <si>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</si>
  <si>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</si>
  <si>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</si>
  <si>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</si>
  <si>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</si>
  <si>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</si>
  <si>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</si>
  <si>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</si>
  <si>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</si>
  <si>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</si>
  <si>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</si>
  <si>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</si>
  <si>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</si>
  <si>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</si>
  <si>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</si>
  <si>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</si>
  <si>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</si>
  <si>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</si>
  <si>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</si>
  <si>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</si>
  <si>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</si>
  <si>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</si>
  <si>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</si>
  <si>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</si>
  <si>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</si>
  <si>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</si>
  <si>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</si>
  <si>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</si>
  <si>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</si>
  <si>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</si>
  <si>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</si>
  <si>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</si>
  <si>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</si>
  <si>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</si>
  <si>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</si>
  <si>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</si>
  <si>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</si>
  <si>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</si>
  <si>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</si>
  <si>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</si>
  <si>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</si>
  <si>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</si>
  <si>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</si>
  <si>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</si>
  <si>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</si>
  <si>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</si>
  <si>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</si>
  <si>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</si>
  <si>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</si>
  <si>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</si>
  <si>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</si>
  <si>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</si>
  <si>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</si>
  <si>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</si>
  <si>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</si>
  <si>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</si>
  <si>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</si>
  <si>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</si>
  <si>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</si>
  <si>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</si>
  <si>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</si>
  <si>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</si>
  <si>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</si>
  <si>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</si>
  <si>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</si>
  <si>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</si>
  <si>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</si>
  <si>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</si>
  <si>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</si>
  <si>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</si>
  <si>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</si>
  <si>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</si>
  <si>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</si>
  <si>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</si>
  <si>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</si>
  <si>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</si>
  <si>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</si>
  <si>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</si>
  <si>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</si>
  <si>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</si>
  <si>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</si>
  <si>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</si>
  <si>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</si>
  <si>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</si>
  <si>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</si>
  <si>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</si>
  <si>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</si>
  <si>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</si>
  <si>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</si>
  <si>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</si>
  <si>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</si>
  <si>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</si>
  <si>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</si>
  <si>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</si>
  <si>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</si>
  <si>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</si>
  <si>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</si>
  <si>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</si>
  <si>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</si>
  <si>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</si>
  <si>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</si>
  <si>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</si>
  <si>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</si>
  <si>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</si>
  <si>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</si>
  <si>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</si>
  <si>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</si>
  <si>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</si>
  <si>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</si>
  <si>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</si>
  <si>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</si>
  <si>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</si>
  <si>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</si>
  <si>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</si>
  <si>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</si>
  <si>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</si>
  <si>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</si>
  <si>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</si>
  <si>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</si>
  <si>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</si>
  <si>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</si>
  <si>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</si>
  <si>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</si>
  <si>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</si>
  <si>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</si>
  <si>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</si>
  <si>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</si>
  <si>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</si>
  <si>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</si>
  <si>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</si>
  <si>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</si>
  <si>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</si>
  <si>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</si>
  <si>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</si>
  <si>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</si>
  <si>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</si>
  <si>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</si>
  <si>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</si>
  <si>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</si>
  <si>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</si>
  <si>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</si>
  <si>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</si>
  <si>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</si>
  <si>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</si>
  <si>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</si>
  <si>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</si>
  <si>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</si>
  <si>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</si>
  <si>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</si>
  <si>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</si>
  <si>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</si>
  <si>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</si>
  <si>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</si>
  <si>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</si>
  <si>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</si>
  <si>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</si>
  <si>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</si>
  <si>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</si>
  <si>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</si>
  <si>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</si>
  <si>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</si>
  <si>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</si>
  <si>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</si>
  <si>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</si>
  <si>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</si>
  <si>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</si>
  <si>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</si>
  <si>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</si>
  <si>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</si>
  <si>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</si>
  <si>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</si>
  <si>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</si>
  <si>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</si>
  <si>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</si>
  <si>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</si>
  <si>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</si>
  <si>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</si>
  <si>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</si>
  <si>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</si>
  <si>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</si>
  <si>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</si>
  <si>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</si>
  <si>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</si>
  <si>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</si>
  <si>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</si>
  <si>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</si>
  <si>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</si>
  <si>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</si>
  <si>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</si>
  <si>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</si>
  <si>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</si>
  <si>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</si>
  <si>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</si>
  <si>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</si>
  <si>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</si>
  <si>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</si>
  <si>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</si>
  <si>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</si>
  <si>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</si>
  <si>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</si>
  <si>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</si>
  <si>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</si>
  <si>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</si>
  <si>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</si>
  <si>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</si>
  <si>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</si>
  <si>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</si>
  <si>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</si>
  <si>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</si>
  <si>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</si>
  <si>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</si>
  <si>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</si>
  <si>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</si>
  <si>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</si>
  <si>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</si>
  <si>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</si>
  <si>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</si>
  <si>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</si>
  <si>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</si>
  <si>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</si>
  <si>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</si>
  <si>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</si>
  <si>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</si>
  <si>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</si>
  <si>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</si>
  <si>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</si>
  <si>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</si>
  <si>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</si>
  <si>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</si>
  <si>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</si>
  <si>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</si>
  <si>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</si>
  <si>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</si>
  <si>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</si>
  <si>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</si>
  <si>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</si>
  <si>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</si>
  <si>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</si>
  <si>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</si>
  <si>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</si>
  <si>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</si>
  <si>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</si>
  <si>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</si>
  <si>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</si>
  <si>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</si>
  <si>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</si>
  <si>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</si>
  <si>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</si>
  <si>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</si>
  <si>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</si>
  <si>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</si>
  <si>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</si>
  <si>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</si>
  <si>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</si>
  <si>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</si>
  <si>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</si>
  <si>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</si>
  <si>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</si>
  <si>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</si>
  <si>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</si>
  <si>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</si>
  <si>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</si>
  <si>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</si>
  <si>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</si>
  <si>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</si>
  <si>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</si>
  <si>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</si>
  <si>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</si>
  <si>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</si>
  <si>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</si>
  <si>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</si>
  <si>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</si>
  <si>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</si>
  <si>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</si>
  <si>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</si>
  <si>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</si>
  <si>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</si>
  <si>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</si>
  <si>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</si>
  <si>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</si>
  <si>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</si>
  <si>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</si>
  <si>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</si>
  <si>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</si>
  <si>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</si>
  <si>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</si>
  <si>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</si>
  <si>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</si>
  <si>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</si>
  <si>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</si>
  <si>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</si>
  <si>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</si>
  <si>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</si>
  <si>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</si>
  <si>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</si>
  <si>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</si>
  <si>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</si>
  <si>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</si>
  <si>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</si>
  <si>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</si>
  <si>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</si>
  <si>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</si>
  <si>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</si>
  <si>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</si>
  <si>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</si>
  <si>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</si>
  <si>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</si>
  <si>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</si>
  <si>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</si>
  <si>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</si>
  <si>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</si>
  <si>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</si>
  <si>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</si>
  <si>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</si>
  <si>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</si>
  <si>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</si>
  <si>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</si>
  <si>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</si>
  <si>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</si>
  <si>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</si>
  <si>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</si>
  <si>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</si>
  <si>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</si>
  <si>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</si>
  <si>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</si>
  <si>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</si>
  <si>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</si>
  <si>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</si>
  <si>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</si>
  <si>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</si>
  <si>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</si>
  <si>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</si>
  <si>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</si>
  <si>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</si>
  <si>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</si>
  <si>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</si>
  <si>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</si>
  <si>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</si>
  <si>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</si>
  <si>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</si>
  <si>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</si>
  <si>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</si>
  <si>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</si>
  <si>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</si>
  <si>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</si>
  <si>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</si>
  <si>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</si>
  <si>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</si>
  <si>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</si>
  <si>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</si>
  <si>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</si>
  <si>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</si>
  <si>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</si>
  <si>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</si>
  <si>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</si>
  <si>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</si>
  <si>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</si>
  <si>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</si>
  <si>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</si>
  <si>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</si>
  <si>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</si>
  <si>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</si>
  <si>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</si>
  <si>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</si>
  <si>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</si>
  <si>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</si>
  <si>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</si>
  <si>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</si>
  <si>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</si>
  <si>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</si>
  <si>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</si>
  <si>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</si>
  <si>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</si>
  <si>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</si>
  <si>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</si>
  <si>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</si>
  <si>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</si>
  <si>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</si>
  <si>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</si>
  <si>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</si>
  <si>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</si>
  <si>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</si>
  <si>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</si>
  <si>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</si>
  <si>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</si>
  <si>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</si>
  <si>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</si>
  <si>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</si>
  <si>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</si>
  <si>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</si>
  <si>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</si>
  <si>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</si>
  <si>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</si>
  <si>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</si>
  <si>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</si>
  <si>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</si>
  <si>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</si>
  <si>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</si>
  <si>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</si>
  <si>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</si>
  <si>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</si>
  <si>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</si>
  <si>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</si>
  <si>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</si>
  <si>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</si>
  <si>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</si>
  <si>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</si>
  <si>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</si>
  <si>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</si>
  <si>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</si>
  <si>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</si>
  <si>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</si>
  <si>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</si>
  <si>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</si>
  <si>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</si>
  <si>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</si>
  <si>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</si>
  <si>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</si>
  <si>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</si>
  <si>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</si>
  <si>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</si>
  <si>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</si>
  <si>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</si>
  <si>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</si>
  <si>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</si>
  <si>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</si>
  <si>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</si>
  <si>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</si>
  <si>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</si>
  <si>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</si>
  <si>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</si>
  <si>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</si>
  <si>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</si>
  <si>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</si>
  <si>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</si>
  <si>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</si>
  <si>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</si>
  <si>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</si>
  <si>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</si>
  <si>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</si>
  <si>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</si>
  <si>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</si>
  <si>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</si>
  <si>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</si>
  <si>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</si>
  <si>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</si>
  <si>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</si>
  <si>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</si>
  <si>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</si>
  <si>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</si>
  <si>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</si>
  <si>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</si>
  <si>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</si>
  <si>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</si>
  <si>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</si>
  <si>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</si>
  <si>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</si>
  <si>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</si>
  <si>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</si>
  <si>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</si>
  <si>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</si>
  <si>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</si>
  <si>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</si>
  <si>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</si>
  <si>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</si>
  <si>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</si>
  <si>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</si>
  <si>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</si>
  <si>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</si>
  <si>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</si>
  <si>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</si>
  <si>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</si>
  <si>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</si>
  <si>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</si>
  <si>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</si>
  <si>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</si>
  <si>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</si>
  <si>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</si>
  <si>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</si>
  <si>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</si>
  <si>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</si>
  <si>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</si>
  <si>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</si>
  <si>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</si>
  <si>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</si>
  <si>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</si>
  <si>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</si>
  <si>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</si>
  <si>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</si>
  <si>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</si>
  <si>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</si>
  <si>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</si>
  <si>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</si>
  <si>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</si>
  <si>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</si>
  <si>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</si>
  <si>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</si>
  <si>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</si>
  <si>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</si>
  <si>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</si>
  <si>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</si>
  <si>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</si>
  <si>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</si>
  <si>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</si>
  <si>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</si>
  <si>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</si>
  <si>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</si>
  <si>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</si>
  <si>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</si>
  <si>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</si>
  <si>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</si>
  <si>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</si>
  <si>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</si>
  <si>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</si>
  <si>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</si>
  <si>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</si>
  <si>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</si>
  <si>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</si>
  <si>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</si>
  <si>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</si>
  <si>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</si>
  <si>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</si>
  <si>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</si>
  <si>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</si>
  <si>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</si>
  <si>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</si>
  <si>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</si>
  <si>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</si>
  <si>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</si>
  <si>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</si>
  <si>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</si>
  <si>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</si>
  <si>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</si>
  <si>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</si>
  <si>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</si>
  <si>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</si>
  <si>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</si>
  <si>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</si>
  <si>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</si>
  <si>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</si>
  <si>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</si>
  <si>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</si>
  <si>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</si>
  <si>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</si>
  <si>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</si>
  <si>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</si>
  <si>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</si>
  <si>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</si>
  <si>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</si>
  <si>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</si>
  <si>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</si>
  <si>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</si>
  <si>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</si>
  <si>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</si>
  <si>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</si>
  <si>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</si>
  <si>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</si>
  <si>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</si>
  <si>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</si>
  <si>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</si>
  <si>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</si>
  <si>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</si>
  <si>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</si>
  <si>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</si>
  <si>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</si>
  <si>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</si>
  <si>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</si>
  <si>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</si>
  <si>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</si>
  <si>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</si>
  <si>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</si>
  <si>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</si>
  <si>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</si>
  <si>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</si>
  <si>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</si>
  <si>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</si>
  <si>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</si>
  <si>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</si>
  <si>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</si>
  <si>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</si>
  <si>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</si>
  <si>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</si>
  <si>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</si>
  <si>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</si>
  <si>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</si>
  <si>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</si>
  <si>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</si>
  <si>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</si>
  <si>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</si>
  <si>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</si>
  <si>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</si>
  <si>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</si>
  <si>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</si>
  <si>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</si>
  <si>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</si>
  <si>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</si>
  <si>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</si>
  <si>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</si>
  <si>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</si>
  <si>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</si>
  <si>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</si>
  <si>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</si>
  <si>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</si>
  <si>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</si>
  <si>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</si>
  <si>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</si>
  <si>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</si>
  <si>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</si>
  <si>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</si>
  <si>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</si>
  <si>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</si>
  <si>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</si>
  <si>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</si>
  <si>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</si>
  <si>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</si>
  <si>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</si>
  <si>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</si>
  <si>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</si>
  <si>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</si>
  <si>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</si>
  <si>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</si>
  <si>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</si>
  <si>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</si>
  <si>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</si>
  <si>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</si>
  <si>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</si>
  <si>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</si>
  <si>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</si>
  <si>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</si>
  <si>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</si>
  <si>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</si>
  <si>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</si>
  <si>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</si>
  <si>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</si>
  <si>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</si>
  <si>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</si>
  <si>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</si>
  <si>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</si>
  <si>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</si>
  <si>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</si>
  <si>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</si>
  <si>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</si>
  <si>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</si>
  <si>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</si>
  <si>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</si>
  <si>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</si>
  <si>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</si>
  <si>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</si>
  <si>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</si>
  <si>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</si>
  <si>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</si>
  <si>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</si>
  <si>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</si>
  <si>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</si>
  <si>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</si>
  <si>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</si>
  <si>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</si>
  <si>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</si>
  <si>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</si>
  <si>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</si>
  <si>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</si>
  <si>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</si>
  <si>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</si>
  <si>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</si>
  <si>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</si>
  <si>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</si>
  <si>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</si>
  <si>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</si>
  <si>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</si>
  <si>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</si>
  <si>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</si>
  <si>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</si>
  <si>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</si>
  <si>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</si>
  <si>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</si>
  <si>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</si>
  <si>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</si>
  <si>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</si>
  <si>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</si>
  <si>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</si>
  <si>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</si>
  <si>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</si>
  <si>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</si>
  <si>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</si>
  <si>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</si>
  <si>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</si>
  <si>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</si>
  <si>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</si>
  <si>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</si>
  <si>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</si>
  <si>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</si>
  <si>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</si>
  <si>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</si>
  <si>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</si>
  <si>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</si>
  <si>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</si>
  <si>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</si>
  <si>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</si>
  <si>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</si>
  <si>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</si>
  <si>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</si>
  <si>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</si>
  <si>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</si>
  <si>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</si>
  <si>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</si>
  <si>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</si>
  <si>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</si>
  <si>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</si>
  <si>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</si>
  <si>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</si>
  <si>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</si>
  <si>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</si>
  <si>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</si>
  <si>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</si>
  <si>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</si>
  <si>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</si>
  <si>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</si>
  <si>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</si>
  <si>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</si>
  <si>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</si>
  <si>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</si>
  <si>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</si>
  <si>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</si>
  <si>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</si>
  <si>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</si>
  <si>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</si>
  <si>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</si>
  <si>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</si>
  <si>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</si>
  <si>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</si>
  <si>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</si>
  <si>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</si>
  <si>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</si>
  <si>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</si>
  <si>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</si>
  <si>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</si>
  <si>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</si>
  <si>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</si>
  <si>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</si>
  <si>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</si>
  <si>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</si>
  <si>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</si>
  <si>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</si>
  <si>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</si>
  <si>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</si>
  <si>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</si>
  <si>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</si>
  <si>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</si>
  <si>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</si>
  <si>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</si>
  <si>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</si>
  <si>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</si>
  <si>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</si>
  <si>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</si>
  <si>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</si>
  <si>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</si>
  <si>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</si>
  <si>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</si>
  <si>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</si>
  <si>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</si>
  <si>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</si>
  <si>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</si>
  <si>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</si>
  <si>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</si>
  <si>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</si>
  <si>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</si>
  <si>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</si>
  <si>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</si>
  <si>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</si>
  <si>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</si>
  <si>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</si>
  <si>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</si>
  <si>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</si>
  <si>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</si>
  <si>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</si>
  <si>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</si>
  <si>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</si>
  <si>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</si>
  <si>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</si>
  <si>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</si>
  <si>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</si>
  <si>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</si>
  <si>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</si>
  <si>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</si>
  <si>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</si>
  <si>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</si>
  <si>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</si>
  <si>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</si>
  <si>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</si>
  <si>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</si>
  <si>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</si>
  <si>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</si>
  <si>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</si>
  <si>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</si>
  <si>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</si>
  <si>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</si>
  <si>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</si>
  <si>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</si>
  <si>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</si>
  <si>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</si>
  <si>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</si>
  <si>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</si>
  <si>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</si>
  <si>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</si>
  <si>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</si>
  <si>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</si>
  <si>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</si>
  <si>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</si>
  <si>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</si>
  <si>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</si>
  <si>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</si>
  <si>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</si>
  <si>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</si>
  <si>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</si>
  <si>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</si>
  <si>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</si>
  <si>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</si>
  <si>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</si>
  <si>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</si>
  <si>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</si>
  <si>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</si>
  <si>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</si>
  <si>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</si>
  <si>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</si>
  <si>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</si>
  <si>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</si>
  <si>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</si>
  <si>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</si>
  <si>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</si>
  <si>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</si>
  <si>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</si>
  <si>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</si>
  <si>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</si>
  <si>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</si>
  <si>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</si>
  <si>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</si>
  <si>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</si>
  <si>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</si>
  <si>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</si>
  <si>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</si>
  <si>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</si>
  <si>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</si>
  <si>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</si>
  <si>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</si>
  <si>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</si>
  <si>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</si>
  <si>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</si>
  <si>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</si>
  <si>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</si>
  <si>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</si>
  <si>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</si>
  <si>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</si>
  <si>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</si>
  <si>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</si>
  <si>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</si>
  <si>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</si>
  <si>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</si>
  <si>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</si>
  <si>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</si>
  <si>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</si>
  <si>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</si>
  <si>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</si>
  <si>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</si>
  <si>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</si>
  <si>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</si>
  <si>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</si>
  <si>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</si>
  <si>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</si>
  <si>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</si>
  <si>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</si>
  <si>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</si>
  <si>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</si>
  <si>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</si>
  <si>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</si>
  <si>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</si>
  <si>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</si>
  <si>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</si>
  <si>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</si>
  <si>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</si>
  <si>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</si>
  <si>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</si>
  <si>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</si>
  <si>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</si>
  <si>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</si>
  <si>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</si>
  <si>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</si>
  <si>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</si>
  <si>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</si>
  <si>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</si>
  <si>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</si>
  <si>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</si>
  <si>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</si>
  <si>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</si>
  <si>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</si>
  <si>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</si>
  <si>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</si>
  <si>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</si>
  <si>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</si>
  <si>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</si>
  <si>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</si>
  <si>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</si>
  <si>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</si>
  <si>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</si>
  <si>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</si>
  <si>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</si>
  <si>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</si>
  <si>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</si>
  <si>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</si>
  <si>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</si>
  <si>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</si>
  <si>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</si>
  <si>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</si>
  <si>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</si>
  <si>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</si>
  <si>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</si>
  <si>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</si>
  <si>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</si>
  <si>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</si>
  <si>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</si>
  <si>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</si>
  <si>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</si>
  <si>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</si>
  <si>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</si>
  <si>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</si>
  <si>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</si>
  <si>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</si>
  <si>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</si>
  <si>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</si>
  <si>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</si>
  <si>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</si>
  <si>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</si>
  <si>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</si>
  <si>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</si>
  <si>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</si>
  <si>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</si>
  <si>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</si>
  <si>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</si>
  <si>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</si>
  <si>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</si>
  <si>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</si>
  <si>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</si>
  <si>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</si>
  <si>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</si>
  <si>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</si>
  <si>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</si>
  <si>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</si>
  <si>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</si>
  <si>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</si>
  <si>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</si>
  <si>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</si>
  <si>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</si>
  <si>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</si>
  <si>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</si>
  <si>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</si>
  <si>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</si>
  <si>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</si>
  <si>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</si>
  <si>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</si>
  <si>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</si>
  <si>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</si>
  <si>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</si>
  <si>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</si>
  <si>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</si>
  <si>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</si>
  <si>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</si>
  <si>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</si>
  <si>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</si>
  <si>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</si>
  <si>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</si>
  <si>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</si>
  <si>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</si>
  <si>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</si>
  <si>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</si>
  <si>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</si>
  <si>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</si>
  <si>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</si>
  <si>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</si>
  <si>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</si>
  <si>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</si>
  <si>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</si>
  <si>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</si>
  <si>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</si>
  <si>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</si>
  <si>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</si>
  <si>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</si>
  <si>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</si>
  <si>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</si>
  <si>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</si>
  <si>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</si>
  <si>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</si>
  <si>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</si>
  <si>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</si>
  <si>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</si>
  <si>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</si>
  <si>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</si>
  <si>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</si>
  <si>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</si>
  <si>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</si>
  <si>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</si>
  <si>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</si>
  <si>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</si>
  <si>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</si>
  <si>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</si>
  <si>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</si>
  <si>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</si>
  <si>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</si>
  <si>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</si>
  <si>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</si>
  <si>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</si>
  <si>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</si>
  <si>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</si>
  <si>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</si>
  <si>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</si>
  <si>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</si>
  <si>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</si>
  <si>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</si>
  <si>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</si>
  <si>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</si>
  <si>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</si>
  <si>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</si>
  <si>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</si>
  <si>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</si>
  <si>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</si>
  <si>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</si>
  <si>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</si>
  <si>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</si>
  <si>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</si>
  <si>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</si>
  <si>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</si>
  <si>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</si>
  <si>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</si>
  <si>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</si>
  <si>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</si>
  <si>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</si>
  <si>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</si>
  <si>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</si>
  <si>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</si>
  <si>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</si>
  <si>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</si>
  <si>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</si>
  <si>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</si>
  <si>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</si>
  <si>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</si>
  <si>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</si>
  <si>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</si>
  <si>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</si>
  <si>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</si>
  <si>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</si>
  <si>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</si>
  <si>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</si>
  <si>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</si>
  <si>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</si>
  <si>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</si>
  <si>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</si>
  <si>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</si>
  <si>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</si>
  <si>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</si>
  <si>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</si>
  <si>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</si>
  <si>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</si>
  <si>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</si>
  <si>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</si>
  <si>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</si>
  <si>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</si>
  <si>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</si>
  <si>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</si>
  <si>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</si>
  <si>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</si>
  <si>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</si>
  <si>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</si>
  <si>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</si>
  <si>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</si>
  <si>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</si>
  <si>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</si>
  <si>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</si>
  <si>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</si>
  <si>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</si>
  <si>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</si>
  <si>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</si>
  <si>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</si>
  <si>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</si>
  <si>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</si>
  <si>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</si>
  <si>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</si>
  <si>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</si>
  <si>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</si>
  <si>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</si>
  <si>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</si>
  <si>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</si>
  <si>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</si>
  <si>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</si>
  <si>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</si>
  <si>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</si>
  <si>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</si>
  <si>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</si>
  <si>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</si>
  <si>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</si>
  <si>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</si>
  <si>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</si>
  <si>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</si>
  <si>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</si>
  <si>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</si>
  <si>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</si>
  <si>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</si>
  <si>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</si>
  <si>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</si>
  <si>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</si>
  <si>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</si>
  <si>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</si>
  <si>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</si>
  <si>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</si>
  <si>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</si>
  <si>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</si>
  <si>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</si>
  <si>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</si>
  <si>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</si>
  <si>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</si>
  <si>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</si>
  <si>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</si>
  <si>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</si>
  <si>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</si>
  <si>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</si>
  <si>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</si>
  <si>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</si>
  <si>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</si>
  <si>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</si>
  <si>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</si>
  <si>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</si>
  <si>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</si>
  <si>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</si>
  <si>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</si>
  <si>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</si>
  <si>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</si>
  <si>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</si>
  <si>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</si>
  <si>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</si>
  <si>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</si>
  <si>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</si>
  <si>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</si>
  <si>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</si>
  <si>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</si>
  <si>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</si>
  <si>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</si>
  <si>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</si>
  <si>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</si>
  <si>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</si>
  <si>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</si>
  <si>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</si>
  <si>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</si>
  <si>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</si>
  <si>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</si>
  <si>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</si>
  <si>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</si>
  <si>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</si>
  <si>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</si>
  <si>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</si>
  <si>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</si>
  <si>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</si>
  <si>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</si>
  <si>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</si>
  <si>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</si>
  <si>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</si>
  <si>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</si>
  <si>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</si>
  <si>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</si>
  <si>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</si>
  <si>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</si>
  <si>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</si>
  <si>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</si>
  <si>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</si>
  <si>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</si>
  <si>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</si>
  <si>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</si>
  <si>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</si>
  <si>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</si>
  <si>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</si>
  <si>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</si>
  <si>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</si>
  <si>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</si>
  <si>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</si>
  <si>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</si>
  <si>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</si>
  <si>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</si>
  <si>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</si>
  <si>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</si>
  <si>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</si>
  <si>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</si>
  <si>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</si>
  <si>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</si>
  <si>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</si>
  <si>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</si>
  <si>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</si>
  <si>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</si>
  <si>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</si>
  <si>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</si>
  <si>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</si>
  <si>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</si>
  <si>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</si>
  <si>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</si>
  <si>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</si>
  <si>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</si>
  <si>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</si>
  <si>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</si>
  <si>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</si>
  <si>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</si>
  <si>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</si>
  <si>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</si>
  <si>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</si>
  <si>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</si>
  <si>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</si>
  <si>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</si>
  <si>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</si>
  <si>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</si>
  <si>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</si>
  <si>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</si>
  <si>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</si>
  <si>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</si>
  <si>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</si>
  <si>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</si>
  <si>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</si>
  <si>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</si>
  <si>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</si>
  <si>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</si>
  <si>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</si>
  <si>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</si>
  <si>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</si>
  <si>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</si>
  <si>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</si>
  <si>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</si>
  <si>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</si>
  <si>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</si>
  <si>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</si>
  <si>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</si>
  <si>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</si>
  <si>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</si>
  <si>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</si>
  <si>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</si>
  <si>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</si>
  <si>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</si>
  <si>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</si>
  <si>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</si>
  <si>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</si>
  <si>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</si>
  <si>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</si>
  <si>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</si>
  <si>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</si>
  <si>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</si>
  <si>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</si>
  <si>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</si>
  <si>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</si>
  <si>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</si>
  <si>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</si>
  <si>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</si>
  <si>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</si>
  <si>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</si>
  <si>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</si>
  <si>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</si>
  <si>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</si>
  <si>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</si>
  <si>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</si>
  <si>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</si>
  <si>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</si>
  <si>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</si>
  <si>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</si>
  <si>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</si>
  <si>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</si>
  <si>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</si>
  <si>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</si>
  <si>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</si>
  <si>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</si>
  <si>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</si>
  <si>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</si>
  <si>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</si>
  <si>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</si>
  <si>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</si>
  <si>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</si>
  <si>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</si>
  <si>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</si>
  <si>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</si>
  <si>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</si>
  <si>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</si>
  <si>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</si>
  <si>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</si>
  <si>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</si>
  <si>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</si>
  <si>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</si>
  <si>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</si>
  <si>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</si>
  <si>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</si>
  <si>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</si>
  <si>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</si>
  <si>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</si>
  <si>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</si>
  <si>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</si>
  <si>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</si>
  <si>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</si>
  <si>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</si>
  <si>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</si>
  <si>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</si>
  <si>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</si>
  <si>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</si>
  <si>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</si>
  <si>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</si>
  <si>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</si>
  <si>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</si>
  <si>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</si>
  <si>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</si>
  <si>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</si>
  <si>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</si>
  <si>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</si>
  <si>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</si>
  <si>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</si>
  <si>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</si>
  <si>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</si>
  <si>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</si>
  <si>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</si>
  <si>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</si>
  <si>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</si>
  <si>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</si>
  <si>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</si>
  <si>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</si>
  <si>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</si>
  <si>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</si>
  <si>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</si>
  <si>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</si>
  <si>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</si>
  <si>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</si>
  <si>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</si>
  <si>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</si>
  <si>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</si>
  <si>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</si>
  <si>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</si>
  <si>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</si>
  <si>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</si>
  <si>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</si>
  <si>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</si>
  <si>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</si>
  <si>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</si>
  <si>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</si>
  <si>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</si>
  <si>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</si>
  <si>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</si>
  <si>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</si>
  <si>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</si>
  <si>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</si>
  <si>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</si>
  <si>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</si>
  <si>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</si>
  <si>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</si>
  <si>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</si>
  <si>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</si>
  <si>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</si>
  <si>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</si>
  <si>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</si>
  <si>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</si>
  <si>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</si>
  <si>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</si>
  <si>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</si>
  <si>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</si>
  <si>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</si>
  <si>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</si>
  <si>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</si>
  <si>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</si>
  <si>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</si>
  <si>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</si>
  <si>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</si>
  <si>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</si>
  <si>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</si>
  <si>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</si>
  <si>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</si>
  <si>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</si>
  <si>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</si>
  <si>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</si>
  <si>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</si>
  <si>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</si>
  <si>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</si>
  <si>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</si>
  <si>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</si>
  <si>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</si>
  <si>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</si>
  <si>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</si>
  <si>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</si>
  <si>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</si>
  <si>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</si>
  <si>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</si>
  <si>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</si>
  <si>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</si>
  <si>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</si>
  <si>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</si>
  <si>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</si>
  <si>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</si>
  <si>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</si>
  <si>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</si>
  <si>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</si>
  <si>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</si>
  <si>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</si>
  <si>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</si>
  <si>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</si>
  <si>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</si>
  <si>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</si>
  <si>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</si>
  <si>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</si>
  <si>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</si>
  <si>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</si>
  <si>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</si>
  <si>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</si>
  <si>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</si>
  <si>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</si>
  <si>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</si>
  <si>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</si>
  <si>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</si>
  <si>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</si>
  <si>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</si>
  <si>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</si>
  <si>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</si>
  <si>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</si>
  <si>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</si>
  <si>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</si>
  <si>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</si>
  <si>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</si>
  <si>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</si>
  <si>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</si>
  <si>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</si>
  <si>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</si>
  <si>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</si>
  <si>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</si>
  <si>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</si>
  <si>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</si>
  <si>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</si>
  <si>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</si>
  <si>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</si>
  <si>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</si>
  <si>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</si>
  <si>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</si>
  <si>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</si>
  <si>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</si>
  <si>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</si>
  <si>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</si>
  <si>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</si>
  <si>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</si>
  <si>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</si>
  <si>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</si>
  <si>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</si>
  <si>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</si>
  <si>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</si>
  <si>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</si>
  <si>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</si>
  <si>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</si>
  <si>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</si>
  <si>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</si>
  <si>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</si>
  <si>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</si>
  <si>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</si>
  <si>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</si>
  <si>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</si>
  <si>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</si>
  <si>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</si>
  <si>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</si>
  <si>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</si>
  <si>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</si>
  <si>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</si>
  <si>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</si>
  <si>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</si>
  <si>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</si>
  <si>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</si>
  <si>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</si>
  <si>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</si>
  <si>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</si>
  <si>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</si>
  <si>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</si>
  <si>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</si>
  <si>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</si>
  <si>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</si>
  <si>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</si>
  <si>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</si>
  <si>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</si>
  <si>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</si>
  <si>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</si>
  <si>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</si>
  <si>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</si>
  <si>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</si>
  <si>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</si>
  <si>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</si>
  <si>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</si>
  <si>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</si>
  <si>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</si>
  <si>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</si>
  <si>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</si>
  <si>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</si>
  <si>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</si>
  <si>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</si>
  <si>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</si>
  <si>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</si>
  <si>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</si>
  <si>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</si>
  <si>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</si>
  <si>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</si>
  <si>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</si>
  <si>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</si>
  <si>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</si>
  <si>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</si>
  <si>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</si>
  <si>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</si>
  <si>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</si>
  <si>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</si>
  <si>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</si>
  <si>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</si>
  <si>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</si>
  <si>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</si>
  <si>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</si>
  <si>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</si>
  <si>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</si>
  <si>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</si>
  <si>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</si>
  <si>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</si>
  <si>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</si>
  <si>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</si>
  <si>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</si>
  <si>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</si>
  <si>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</si>
  <si>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</si>
  <si>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</si>
  <si>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</si>
  <si>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</si>
  <si>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</si>
  <si>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</si>
  <si>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</si>
  <si>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</si>
  <si>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</si>
  <si>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</si>
  <si>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</si>
  <si>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</si>
  <si>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</si>
  <si>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</si>
  <si>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</si>
  <si>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</si>
  <si>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</si>
  <si>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</si>
  <si>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</si>
  <si>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</si>
  <si>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</si>
  <si>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</si>
  <si>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</si>
  <si>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</si>
  <si>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</si>
  <si>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</si>
  <si>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</si>
  <si>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</si>
  <si>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</si>
  <si>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</si>
  <si>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</si>
  <si>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</si>
  <si>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</si>
  <si>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</si>
  <si>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</si>
  <si>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</si>
  <si>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</si>
  <si>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</si>
  <si>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</si>
  <si>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</si>
  <si>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</si>
  <si>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</si>
  <si>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</si>
  <si>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</si>
  <si>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</si>
  <si>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</si>
  <si>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</si>
  <si>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</si>
  <si>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</si>
  <si>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</si>
  <si>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</si>
  <si>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</si>
  <si>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</si>
  <si>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</si>
  <si>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</si>
  <si>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</si>
  <si>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</si>
  <si>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</si>
  <si>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</si>
  <si>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</si>
  <si>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</si>
  <si>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</si>
  <si>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</si>
  <si>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</si>
  <si>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</si>
  <si>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</si>
  <si>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</si>
  <si>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</si>
  <si>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</si>
  <si>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</si>
  <si>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</si>
  <si>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</si>
  <si>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</si>
  <si>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</si>
  <si>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</si>
  <si>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</si>
  <si>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</si>
  <si>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</si>
  <si>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</si>
  <si>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</si>
  <si>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</si>
  <si>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</si>
  <si>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</si>
  <si>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</si>
  <si>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</si>
  <si>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</si>
  <si>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</si>
  <si>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</si>
  <si>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</si>
  <si>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</si>
  <si>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</si>
  <si>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</si>
  <si>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</si>
  <si>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</si>
  <si>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</si>
  <si>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</si>
  <si>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</si>
  <si>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</si>
  <si>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</si>
  <si>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</si>
  <si>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</si>
  <si>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</si>
  <si>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</si>
  <si>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</si>
  <si>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</si>
  <si>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</si>
  <si>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</si>
  <si>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</si>
  <si>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</si>
  <si>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</si>
  <si>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</si>
  <si>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</si>
  <si>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</si>
  <si>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</si>
  <si>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</si>
  <si>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</si>
  <si>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</si>
  <si>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</si>
  <si>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</si>
  <si>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</si>
  <si>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</si>
  <si>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</si>
  <si>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</si>
  <si>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</si>
  <si>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</si>
  <si>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</si>
  <si>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</si>
  <si>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</si>
  <si>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</si>
  <si>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</si>
  <si>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</si>
  <si>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</si>
  <si>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</si>
  <si>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</si>
  <si>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</si>
  <si>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</si>
  <si>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</si>
  <si>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</si>
  <si>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</si>
  <si>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</si>
  <si>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</si>
  <si>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</si>
  <si>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</si>
  <si>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</si>
  <si>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</si>
  <si>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</si>
  <si>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</si>
  <si>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</si>
  <si>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</si>
  <si>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</si>
  <si>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</si>
  <si>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</si>
  <si>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</si>
  <si>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</si>
  <si>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</si>
  <si>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</si>
  <si>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</si>
  <si>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</si>
  <si>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</si>
  <si>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</si>
  <si>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</si>
  <si>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</si>
  <si>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</si>
  <si>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</si>
  <si>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</si>
  <si>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</si>
  <si>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</si>
  <si>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</si>
  <si>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</si>
  <si>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</si>
  <si>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</si>
  <si>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</si>
  <si>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</si>
  <si>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</si>
  <si>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</si>
  <si>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</si>
  <si>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</si>
  <si>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</si>
  <si>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</si>
  <si>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</si>
  <si>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</si>
  <si>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</si>
  <si>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</si>
  <si>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</si>
  <si>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</si>
  <si>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</si>
  <si>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</si>
  <si>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</si>
  <si>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</si>
  <si>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</si>
  <si>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</si>
  <si>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</si>
  <si>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</si>
  <si>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</si>
  <si>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</si>
  <si>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</si>
  <si>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</si>
  <si>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</si>
  <si>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</si>
  <si>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</si>
  <si>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</si>
  <si>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</si>
  <si>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</si>
  <si>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</si>
  <si>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</si>
  <si>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</si>
  <si>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</si>
  <si>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</si>
  <si>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</si>
  <si>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</si>
  <si>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</si>
  <si>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</si>
  <si>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</si>
  <si>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</si>
  <si>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</si>
  <si>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</si>
  <si>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</si>
  <si>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</si>
  <si>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</si>
  <si>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</si>
  <si>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</si>
  <si>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</si>
  <si>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</si>
  <si>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</si>
  <si>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</si>
  <si>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</si>
  <si>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</si>
  <si>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</si>
  <si>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</si>
  <si>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</si>
  <si>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</si>
  <si>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</si>
  <si>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</si>
  <si>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</si>
  <si>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</si>
  <si>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</si>
  <si>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</si>
  <si>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</si>
  <si>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</si>
  <si>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</si>
  <si>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</si>
  <si>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</si>
  <si>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</si>
  <si>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</si>
  <si>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</si>
  <si>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</si>
  <si>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</si>
  <si>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</si>
  <si>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</si>
  <si>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</si>
  <si>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</si>
  <si>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</si>
  <si>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</si>
  <si>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</si>
  <si>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</si>
  <si>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</si>
  <si>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</si>
  <si>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</si>
  <si>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</si>
  <si>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</si>
  <si>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</si>
  <si>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</si>
  <si>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</si>
  <si>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</si>
  <si>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</si>
  <si>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</si>
  <si>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</si>
  <si>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</si>
  <si>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</si>
  <si>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</si>
  <si>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</si>
  <si>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</si>
  <si>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</si>
  <si>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</si>
  <si>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</si>
  <si>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</si>
  <si>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</si>
  <si>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</si>
  <si>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</si>
  <si>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</si>
  <si>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</si>
  <si>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</si>
  <si>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</si>
  <si>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</si>
  <si>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</si>
  <si>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</si>
  <si>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</si>
  <si>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</si>
  <si>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</si>
  <si>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</si>
  <si>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</si>
  <si>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</si>
  <si>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</si>
  <si>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</si>
  <si>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</si>
  <si>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</si>
  <si>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</si>
  <si>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</si>
  <si>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</si>
  <si>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</si>
  <si>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</si>
  <si>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</si>
  <si>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</si>
  <si>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</si>
  <si>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</si>
  <si>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</si>
  <si>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</si>
  <si>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</si>
  <si>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</si>
  <si>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</si>
  <si>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</si>
  <si>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</si>
  <si>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</si>
  <si>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</si>
  <si>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</si>
  <si>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</si>
  <si>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</si>
  <si>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</si>
  <si>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</si>
  <si>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</si>
  <si>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</si>
  <si>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</si>
  <si>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</si>
  <si>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</si>
  <si>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</si>
  <si>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</si>
  <si>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</si>
  <si>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</si>
  <si>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</si>
  <si>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</si>
  <si>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</si>
  <si>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</si>
  <si>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</si>
  <si>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</si>
  <si>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</si>
  <si>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</si>
  <si>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</si>
  <si>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</si>
  <si>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</si>
  <si>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</si>
  <si>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</si>
  <si>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</si>
  <si>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</si>
  <si>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</si>
  <si>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</si>
  <si>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</si>
  <si>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</si>
  <si>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</si>
  <si>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</si>
  <si>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</si>
  <si>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</si>
  <si>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</si>
  <si>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</si>
  <si>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</si>
  <si>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</si>
  <si>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</si>
  <si>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</si>
  <si>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</si>
  <si>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</si>
  <si>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</si>
  <si>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</si>
  <si>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</si>
  <si>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</si>
  <si>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</si>
  <si>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</si>
  <si>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</si>
  <si>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</si>
  <si>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</si>
  <si>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</si>
  <si>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</si>
  <si>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</si>
  <si>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</si>
  <si>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</si>
  <si>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</si>
  <si>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</si>
  <si>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</si>
  <si>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</si>
  <si>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</si>
  <si>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</si>
  <si>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</si>
  <si>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</si>
  <si>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</si>
  <si>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</si>
  <si>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</si>
  <si>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</si>
  <si>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</si>
  <si>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</si>
  <si>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</si>
  <si>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</si>
  <si>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</si>
  <si>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</si>
  <si>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</si>
  <si>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</si>
  <si>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</si>
  <si>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</si>
  <si>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</si>
  <si>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</si>
  <si>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</si>
  <si>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</si>
  <si>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</si>
  <si>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</si>
  <si>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</si>
  <si>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</si>
  <si>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</si>
  <si>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</si>
  <si>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</si>
  <si>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</si>
  <si>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</si>
  <si>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</si>
  <si>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</si>
  <si>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</si>
  <si>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</si>
  <si>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</si>
  <si>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</si>
  <si>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</si>
  <si>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</si>
  <si>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</si>
  <si>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</si>
  <si>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</si>
  <si>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</si>
  <si>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</si>
  <si>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</si>
  <si>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</si>
  <si>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</si>
  <si>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</si>
  <si>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</si>
  <si>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</si>
  <si>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</si>
  <si>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</si>
  <si>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</si>
  <si>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</si>
  <si>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</si>
  <si>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</si>
  <si>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</si>
  <si>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</si>
  <si>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</si>
  <si>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</si>
  <si>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</si>
  <si>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</si>
  <si>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</si>
  <si>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</si>
  <si>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</si>
  <si>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</si>
  <si>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</si>
  <si>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</si>
  <si>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</si>
  <si>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</si>
  <si>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</si>
  <si>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</si>
  <si>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</si>
  <si>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</si>
  <si>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</si>
  <si>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</si>
  <si>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</si>
  <si>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</si>
  <si>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</si>
  <si>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</si>
  <si>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</si>
  <si>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</si>
  <si>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</si>
  <si>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</si>
  <si>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</si>
  <si>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</si>
  <si>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</si>
  <si>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</si>
  <si>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</si>
  <si>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</si>
  <si>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</si>
  <si>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</si>
  <si>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</si>
  <si>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</si>
  <si>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</si>
  <si>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</si>
  <si>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</si>
  <si>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</si>
  <si>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</si>
  <si>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</si>
  <si>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</si>
  <si>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</si>
  <si>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</si>
  <si>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</si>
  <si>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</si>
  <si>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</si>
  <si>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</si>
  <si>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</si>
  <si>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</si>
  <si>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</si>
  <si>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</si>
  <si>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</si>
  <si>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</si>
  <si>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</si>
  <si>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</si>
  <si>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</si>
  <si>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</si>
  <si>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</si>
  <si>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</si>
  <si>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</si>
  <si>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</si>
  <si>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</si>
  <si>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</si>
  <si>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</si>
  <si>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</si>
  <si>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</si>
  <si>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</si>
  <si>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</si>
  <si>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</si>
  <si>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</si>
  <si>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</si>
  <si>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</si>
  <si>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</si>
  <si>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</si>
  <si>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</si>
  <si>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</si>
  <si>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</si>
  <si>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</si>
  <si>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</si>
  <si>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</si>
  <si>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</si>
  <si>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</si>
  <si>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</si>
  <si>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</si>
  <si>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</si>
  <si>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</si>
  <si>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</si>
  <si>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</si>
  <si>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</si>
  <si>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</si>
  <si>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</si>
  <si>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</si>
  <si>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</si>
  <si>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</si>
  <si>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</si>
  <si>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</si>
  <si>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</si>
  <si>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</si>
  <si>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</si>
  <si>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</si>
  <si>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</si>
  <si>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</si>
  <si>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</si>
  <si>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</si>
  <si>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</si>
  <si>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</si>
  <si>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</si>
  <si>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</si>
  <si>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</si>
  <si>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</si>
  <si>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</si>
  <si>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</si>
  <si>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</si>
  <si>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</si>
  <si>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</si>
  <si>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</si>
  <si>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</si>
  <si>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</si>
  <si>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</si>
  <si>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</si>
  <si>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</si>
  <si>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</si>
  <si>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</si>
  <si>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</si>
  <si>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</si>
  <si>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</si>
  <si>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</si>
  <si>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</si>
  <si>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</si>
  <si>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</si>
  <si>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</si>
  <si>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</si>
  <si>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</si>
  <si>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</si>
  <si>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</si>
  <si>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</si>
  <si>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</si>
  <si>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</si>
  <si>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</si>
  <si>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</si>
  <si>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</si>
  <si>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</si>
  <si>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</si>
  <si>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</si>
  <si>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</si>
  <si>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</si>
  <si>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</si>
  <si>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</si>
  <si>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</si>
  <si>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</si>
  <si>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</si>
  <si>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</si>
  <si>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</si>
  <si>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</si>
  <si>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</si>
  <si>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</si>
  <si>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</si>
  <si>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</si>
  <si>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</si>
  <si>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</si>
  <si>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</si>
  <si>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</si>
  <si>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</si>
  <si>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</si>
  <si>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</si>
  <si>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</si>
  <si>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</si>
  <si>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</si>
  <si>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</si>
  <si>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</si>
  <si>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</si>
  <si>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</si>
  <si>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</si>
  <si>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</si>
  <si>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</si>
  <si>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</si>
  <si>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</si>
  <si>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</si>
  <si>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</si>
  <si>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</si>
  <si>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</si>
  <si>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</si>
  <si>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</si>
  <si>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</si>
  <si>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</si>
  <si>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</si>
  <si>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</si>
  <si>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</si>
  <si>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</si>
  <si>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</si>
  <si>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</si>
  <si>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</si>
  <si>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</si>
  <si>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</si>
  <si>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</si>
  <si>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</si>
  <si>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</si>
  <si>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</si>
  <si>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</si>
  <si>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</si>
  <si>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</si>
  <si>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</si>
  <si>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</si>
  <si>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</si>
  <si>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</si>
  <si>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</si>
  <si>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</si>
  <si>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</si>
  <si>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</si>
  <si>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</si>
  <si>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</si>
  <si>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</si>
  <si>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</si>
  <si>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</si>
  <si>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</si>
  <si>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</si>
  <si>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</si>
  <si>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</si>
  <si>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</si>
  <si>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</si>
  <si>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</si>
  <si>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</si>
  <si>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</si>
  <si>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</si>
  <si>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</si>
  <si>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</si>
  <si>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</si>
  <si>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</si>
  <si>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</si>
  <si>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</si>
  <si>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</si>
  <si>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</si>
  <si>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</si>
  <si>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</si>
  <si>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</si>
  <si>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</si>
  <si>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</si>
  <si>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</si>
  <si>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</si>
  <si>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</si>
  <si>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</si>
  <si>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</si>
  <si>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</si>
  <si>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</si>
  <si>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</si>
  <si>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</si>
  <si>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</si>
  <si>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</si>
  <si>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</si>
  <si>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</si>
  <si>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</si>
  <si>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</si>
  <si>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</si>
  <si>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</si>
  <si>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</si>
  <si>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</si>
  <si>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</si>
  <si>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</si>
  <si>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</si>
  <si>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</si>
  <si>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</si>
  <si>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</si>
  <si>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</si>
  <si>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</si>
  <si>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</si>
  <si>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</si>
  <si>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</si>
  <si>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</si>
  <si>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</si>
  <si>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</si>
  <si>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</si>
  <si>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</si>
  <si>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</si>
  <si>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</si>
  <si>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</si>
  <si>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</si>
  <si>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</si>
  <si>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</si>
  <si>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</si>
  <si>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</si>
  <si>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</si>
  <si>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</si>
  <si>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</si>
  <si>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</si>
  <si>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</si>
  <si>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</si>
  <si>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</si>
  <si>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</si>
  <si>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</si>
  <si>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</si>
  <si>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</si>
  <si>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</si>
  <si>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</si>
  <si>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</si>
  <si>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</si>
  <si>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</si>
  <si>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</si>
  <si>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</si>
  <si>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</si>
  <si>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</si>
  <si>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</si>
  <si>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</si>
  <si>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</si>
  <si>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</si>
  <si>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</si>
  <si>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</si>
  <si>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</si>
  <si>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</si>
  <si>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</si>
  <si>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</si>
  <si>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</si>
  <si>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</si>
  <si>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</si>
  <si>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</si>
  <si>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</si>
  <si>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</si>
  <si>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</si>
  <si>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</si>
  <si>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</si>
  <si>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</si>
  <si>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</si>
  <si>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</si>
  <si>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</si>
  <si>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</si>
  <si>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</si>
  <si>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</si>
  <si>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</si>
  <si>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</si>
  <si>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</si>
  <si>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</si>
  <si>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</si>
  <si>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</si>
  <si>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</si>
  <si>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</si>
  <si>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</si>
  <si>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</si>
  <si>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</si>
  <si>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</si>
  <si>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</si>
  <si>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</si>
  <si>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</si>
  <si>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</si>
  <si>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</si>
  <si>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</si>
  <si>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</si>
  <si>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</si>
  <si>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</si>
  <si>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</si>
  <si>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</si>
  <si>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</si>
  <si>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</si>
  <si>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</si>
  <si>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</si>
  <si>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</si>
  <si>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</si>
  <si>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</si>
  <si>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</si>
  <si>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</si>
  <si>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</si>
  <si>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</si>
  <si>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</si>
  <si>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</si>
  <si>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</si>
  <si>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</si>
  <si>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</si>
  <si>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</si>
  <si>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</si>
  <si>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</si>
  <si>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</si>
  <si>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</si>
  <si>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</si>
  <si>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</si>
  <si>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</si>
  <si>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</si>
  <si>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</si>
  <si>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</si>
  <si>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</si>
  <si>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</si>
  <si>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</si>
  <si>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</si>
  <si>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</si>
  <si>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</si>
  <si>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</si>
  <si>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</si>
  <si>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</si>
  <si>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</si>
  <si>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</si>
  <si>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</si>
  <si>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</si>
  <si>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</si>
  <si>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</si>
  <si>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</si>
  <si>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</si>
  <si>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</si>
  <si>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</si>
  <si>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</si>
  <si>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</si>
  <si>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</si>
  <si>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</si>
  <si>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</si>
  <si>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</si>
  <si>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</si>
  <si>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</si>
  <si>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</si>
  <si>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</si>
  <si>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</si>
  <si>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</si>
  <si>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</si>
  <si>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</si>
  <si>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</si>
  <si>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</si>
  <si>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</si>
  <si>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</si>
  <si>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</si>
  <si>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</si>
  <si>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</si>
  <si>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</si>
  <si>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</si>
  <si>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</si>
  <si>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</si>
  <si>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</si>
  <si>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</si>
  <si>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</si>
  <si>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</si>
  <si>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</si>
  <si>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</si>
  <si>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</si>
  <si>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</si>
  <si>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</si>
  <si>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</si>
  <si>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</si>
  <si>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</si>
  <si>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</si>
  <si>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</si>
  <si>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</si>
  <si>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</si>
  <si>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</si>
  <si>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</si>
  <si>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</si>
  <si>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</si>
  <si>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</si>
  <si>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</si>
  <si>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</si>
  <si>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</si>
  <si>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</si>
  <si>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</si>
  <si>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</si>
  <si>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</si>
  <si>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</si>
  <si>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</si>
  <si>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</si>
  <si>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</si>
  <si>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</si>
  <si>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</si>
  <si>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</si>
  <si>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</si>
  <si>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</si>
  <si>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</si>
  <si>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</si>
  <si>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</si>
  <si>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</si>
  <si>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</si>
  <si>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</si>
  <si>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</si>
  <si>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</si>
  <si>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</si>
  <si>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</si>
  <si>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</si>
  <si>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</si>
  <si>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</si>
  <si>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</si>
  <si>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</si>
  <si>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</si>
  <si>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</si>
  <si>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</si>
  <si>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</si>
  <si>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</si>
  <si>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</si>
  <si>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</si>
  <si>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</si>
  <si>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</si>
  <si>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</si>
  <si>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</si>
  <si>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</si>
  <si>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</si>
  <si>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</si>
  <si>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</si>
  <si>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</si>
  <si>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</si>
  <si>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</si>
  <si>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</si>
  <si>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</si>
  <si>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</si>
  <si>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</si>
  <si>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</si>
  <si>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</si>
  <si>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</si>
  <si>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</si>
  <si>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</si>
  <si>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</si>
  <si>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</si>
  <si>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</si>
  <si>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</si>
  <si>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</si>
  <si>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</si>
  <si>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</si>
  <si>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</si>
  <si>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</si>
  <si>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</si>
  <si>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</si>
  <si>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</si>
  <si>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</si>
  <si>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</si>
  <si>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</si>
  <si>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</si>
  <si>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</si>
  <si>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</si>
  <si>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</si>
  <si>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</si>
  <si>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</si>
  <si>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</si>
  <si>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</si>
  <si>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</si>
  <si>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</si>
  <si>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</si>
  <si>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</si>
  <si>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</si>
  <si>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</si>
  <si>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</si>
  <si>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</si>
  <si>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</si>
  <si>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</si>
  <si>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</si>
  <si>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</si>
  <si>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</si>
  <si>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</si>
  <si>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</si>
  <si>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</si>
  <si>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</si>
  <si>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</si>
  <si>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</si>
  <si>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</si>
  <si>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</si>
  <si>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</si>
  <si>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</si>
  <si>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</si>
  <si>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</si>
  <si>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</si>
  <si>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</si>
  <si>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</si>
  <si>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</si>
  <si>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</si>
  <si>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</si>
  <si>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</si>
  <si>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</si>
  <si>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</si>
  <si>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</si>
  <si>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</si>
  <si>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</si>
  <si>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</si>
  <si>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</si>
  <si>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</si>
  <si>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</si>
  <si>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</si>
  <si>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</si>
  <si>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</si>
  <si>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</si>
  <si>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</si>
  <si>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</si>
  <si>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</si>
  <si>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</si>
  <si>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</si>
  <si>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</si>
  <si>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</si>
  <si>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</si>
  <si>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</si>
  <si>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</si>
  <si>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</si>
  <si>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</si>
  <si>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</si>
  <si>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</si>
  <si>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</si>
  <si>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</si>
  <si>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</si>
  <si>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</si>
  <si>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</si>
  <si>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</si>
  <si>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</si>
  <si>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</si>
  <si>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</si>
  <si>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</si>
  <si>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</si>
  <si>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</si>
  <si>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</si>
  <si>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</si>
  <si>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</si>
  <si>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</si>
  <si>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</si>
  <si>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</si>
  <si>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</si>
  <si>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</si>
  <si>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</si>
  <si>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</si>
  <si>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</si>
  <si>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</si>
  <si>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</si>
  <si>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</si>
  <si>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</si>
  <si>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</si>
  <si>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</si>
  <si>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</si>
  <si>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</si>
  <si>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</si>
  <si>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</si>
  <si>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</si>
  <si>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</si>
  <si>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</si>
  <si>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</si>
  <si>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</si>
  <si>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</si>
  <si>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</si>
  <si>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</si>
  <si>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</si>
  <si>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</si>
  <si>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</si>
  <si>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</si>
  <si>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</si>
  <si>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</si>
  <si>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</si>
  <si>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</si>
  <si>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</si>
  <si>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</si>
  <si>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</si>
  <si>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</si>
  <si>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</si>
  <si>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</si>
  <si>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</si>
  <si>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</si>
  <si>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</si>
  <si>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</si>
  <si>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</si>
  <si>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</si>
  <si>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</si>
  <si>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</si>
  <si>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</si>
  <si>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</si>
  <si>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</si>
  <si>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</si>
  <si>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</si>
  <si>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</si>
  <si>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</si>
  <si>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</si>
  <si>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</si>
  <si>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</si>
  <si>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</si>
  <si>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</si>
  <si>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</si>
  <si>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</si>
  <si>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</si>
  <si>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</si>
  <si>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</si>
  <si>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</si>
  <si>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</si>
  <si>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</si>
  <si>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</si>
  <si>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</si>
  <si>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</si>
  <si>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</si>
  <si>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</si>
  <si>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</si>
  <si>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</si>
  <si>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</si>
  <si>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</si>
  <si>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</si>
  <si>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</si>
  <si>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</si>
  <si>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</si>
  <si>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</si>
  <si>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</si>
  <si>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</si>
  <si>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</si>
  <si>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</si>
  <si>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</si>
  <si>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</si>
  <si>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</si>
  <si>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</si>
  <si>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</si>
  <si>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</si>
  <si>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</si>
  <si>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</si>
  <si>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</si>
  <si>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</si>
  <si>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</si>
  <si>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</si>
  <si>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</si>
  <si>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</si>
  <si>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</si>
  <si>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</si>
  <si>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</si>
  <si>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</si>
  <si>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</si>
  <si>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</si>
  <si>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</si>
  <si>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</si>
  <si>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</si>
  <si>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</si>
  <si>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</si>
  <si>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</si>
  <si>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</si>
  <si>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</si>
  <si>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</si>
  <si>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</si>
  <si>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</si>
  <si>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</si>
  <si>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</si>
  <si>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</si>
  <si>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</si>
  <si>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</si>
  <si>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</si>
  <si>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</si>
  <si>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</si>
  <si>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</si>
  <si>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</si>
  <si>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</si>
  <si>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</si>
  <si>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</si>
  <si>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</si>
  <si>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</si>
  <si>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</si>
  <si>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</si>
  <si>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</si>
  <si>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</si>
  <si>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</si>
  <si>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</si>
  <si>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</si>
  <si>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</si>
  <si>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</si>
  <si>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</si>
  <si>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</si>
  <si>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</si>
  <si>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</si>
  <si>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</si>
  <si>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</si>
  <si>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</si>
  <si>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</si>
  <si>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</si>
  <si>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</si>
  <si>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</si>
  <si>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</si>
  <si>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</si>
  <si>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</si>
  <si>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</si>
  <si>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</si>
  <si>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</si>
  <si>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</si>
  <si>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</si>
  <si>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</si>
  <si>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</si>
  <si>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</si>
  <si>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</si>
  <si>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</si>
  <si>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</si>
  <si>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</si>
  <si>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</si>
  <si>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</si>
  <si>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</si>
  <si>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</si>
  <si>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</si>
  <si>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</si>
  <si>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</si>
  <si>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</si>
  <si>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</si>
  <si>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</si>
  <si>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</si>
  <si>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</si>
  <si>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</si>
  <si>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</si>
  <si>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</si>
  <si>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</si>
  <si>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</si>
  <si>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</si>
  <si>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</si>
  <si>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</si>
  <si>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</si>
  <si>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</si>
  <si>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</si>
  <si>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</si>
  <si>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</si>
  <si>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</si>
  <si>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</si>
  <si>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</si>
  <si>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</si>
  <si>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</si>
  <si>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</si>
  <si>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</si>
  <si>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</si>
  <si>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</si>
  <si>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</si>
  <si>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</si>
  <si>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</si>
  <si>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</si>
  <si>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</si>
  <si>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</si>
  <si>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</si>
  <si>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</si>
  <si>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</si>
  <si>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</si>
  <si>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</si>
  <si>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</si>
  <si>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</si>
  <si>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</si>
  <si>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</si>
  <si>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</si>
  <si>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</si>
  <si>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</si>
  <si>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</si>
  <si>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</si>
  <si>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</si>
  <si>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</si>
  <si>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</si>
  <si>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</si>
  <si>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</si>
  <si>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</si>
  <si>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</si>
  <si>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</si>
  <si>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</si>
  <si>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</si>
  <si>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</si>
  <si>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</si>
  <si>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</si>
  <si>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</si>
  <si>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</si>
  <si>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</si>
  <si>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</si>
  <si>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</si>
  <si>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</si>
  <si>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</si>
  <si>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</si>
  <si>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</si>
  <si>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</si>
  <si>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</si>
  <si>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</si>
  <si>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</si>
  <si>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</si>
  <si>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</si>
  <si>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</si>
  <si>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</si>
  <si>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</si>
  <si>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</si>
  <si>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</si>
  <si>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</si>
  <si>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</si>
  <si>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</si>
  <si>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</si>
  <si>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</si>
  <si>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</si>
  <si>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</si>
  <si>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</si>
  <si>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</si>
  <si>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</si>
  <si>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</si>
  <si>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</si>
  <si>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</si>
  <si>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</si>
  <si>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</si>
  <si>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</si>
  <si>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</si>
  <si>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</si>
  <si>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</si>
  <si>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</si>
  <si>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</si>
  <si>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</si>
  <si>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</si>
  <si>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</si>
  <si>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</si>
  <si>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</si>
  <si>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</si>
  <si>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</si>
  <si>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</si>
  <si>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</si>
  <si>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</si>
  <si>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</si>
  <si>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</si>
  <si>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</si>
  <si>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</si>
  <si>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</si>
  <si>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</si>
  <si>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</si>
  <si>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</si>
  <si>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</si>
  <si>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</si>
  <si>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</si>
  <si>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</si>
  <si>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</si>
  <si>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</si>
  <si>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</si>
  <si>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</si>
  <si>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</si>
  <si>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</si>
  <si>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</si>
  <si>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</si>
  <si>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</si>
  <si>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</si>
  <si>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</si>
  <si>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</si>
  <si>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</si>
  <si>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</si>
  <si>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</si>
  <si>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</si>
  <si>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</si>
  <si>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</si>
  <si>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</si>
  <si>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</si>
  <si>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</si>
  <si>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</si>
  <si>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</si>
  <si>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</si>
  <si>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</si>
  <si>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</si>
  <si>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</si>
  <si>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</si>
  <si>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</si>
  <si>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</si>
  <si>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</si>
  <si>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</si>
  <si>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</si>
  <si>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</si>
  <si>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</si>
  <si>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</si>
  <si>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</si>
  <si>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</si>
  <si>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</si>
  <si>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</si>
  <si>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</si>
  <si>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</si>
  <si>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</si>
  <si>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</si>
  <si>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</si>
  <si>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</si>
  <si>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</si>
  <si>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</si>
  <si>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</si>
  <si>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</si>
  <si>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</si>
  <si>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</si>
  <si>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</si>
  <si>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</si>
  <si>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</si>
  <si>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</si>
  <si>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</si>
  <si>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</si>
  <si>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</si>
  <si>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</si>
  <si>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</si>
  <si>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</si>
  <si>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</si>
  <si>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</si>
  <si>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</si>
  <si>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</si>
  <si>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</si>
  <si>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</si>
  <si>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</si>
  <si>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</si>
  <si>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</si>
  <si>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</si>
  <si>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</si>
  <si>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</si>
  <si>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</si>
  <si>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</si>
  <si>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</si>
  <si>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</si>
  <si>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</si>
  <si>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</si>
  <si>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</si>
  <si>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</si>
  <si>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</si>
  <si>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</si>
  <si>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</si>
  <si>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</si>
  <si>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</si>
  <si>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</si>
  <si>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</si>
  <si>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</si>
  <si>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</si>
  <si>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</si>
  <si>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</si>
  <si>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</si>
  <si>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</si>
  <si>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</si>
  <si>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</si>
  <si>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</si>
  <si>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</si>
  <si>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</si>
  <si>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</si>
  <si>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</si>
  <si>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</si>
  <si>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</si>
  <si>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</si>
  <si>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</si>
  <si>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</si>
  <si>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</si>
  <si>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</si>
  <si>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</si>
  <si>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</si>
  <si>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</si>
  <si>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</si>
  <si>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</si>
  <si>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</si>
  <si>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</si>
  <si>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</si>
  <si>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</si>
  <si>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</si>
  <si>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</si>
  <si>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</si>
  <si>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</si>
  <si>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</si>
  <si>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</si>
  <si>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</si>
  <si>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</si>
  <si>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</si>
  <si>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</si>
  <si>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</si>
  <si>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</si>
  <si>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</si>
  <si>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</si>
  <si>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</si>
  <si>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</si>
  <si>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</si>
  <si>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</si>
  <si>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</si>
  <si>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</si>
  <si>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</si>
  <si>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</si>
  <si>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</si>
  <si>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</si>
  <si>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</si>
  <si>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</si>
  <si>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</si>
  <si>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</si>
  <si>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</si>
  <si>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</si>
  <si>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</si>
  <si>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</si>
  <si>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</si>
  <si>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</si>
  <si>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</si>
  <si>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</si>
  <si>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</si>
  <si>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</si>
  <si>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</si>
  <si>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</si>
  <si>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</si>
  <si>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</si>
  <si>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</si>
  <si>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</si>
  <si>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</si>
  <si>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</si>
  <si>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</si>
  <si>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</si>
  <si>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</si>
  <si>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</si>
  <si>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</si>
  <si>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</si>
  <si>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</si>
  <si>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</si>
  <si>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</si>
  <si>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</si>
  <si>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</si>
  <si>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</si>
  <si>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</si>
  <si>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</si>
  <si>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</si>
  <si>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</si>
  <si>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</si>
  <si>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</si>
  <si>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</si>
  <si>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</si>
  <si>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</si>
  <si>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</si>
  <si>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</si>
  <si>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</si>
  <si>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</si>
  <si>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</si>
  <si>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</si>
  <si>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</si>
  <si>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</si>
  <si>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</si>
  <si>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</si>
  <si>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</si>
  <si>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</si>
  <si>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</si>
  <si>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</si>
  <si>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</si>
  <si>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</si>
  <si>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</si>
  <si>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</si>
  <si>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</si>
  <si>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</si>
  <si>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</si>
  <si>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</si>
  <si>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</si>
  <si>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</si>
  <si>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</si>
  <si>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</si>
  <si>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</si>
  <si>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</si>
  <si>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</si>
  <si>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</si>
  <si>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</si>
  <si>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</si>
  <si>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</si>
  <si>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</si>
  <si>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</si>
  <si>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</si>
  <si>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</si>
  <si>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</si>
  <si>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</si>
  <si>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</si>
  <si>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</si>
  <si>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</si>
  <si>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</si>
  <si>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</si>
  <si>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</si>
  <si>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</si>
  <si>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</si>
  <si>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</si>
  <si>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</si>
  <si>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</si>
  <si>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</si>
  <si>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</si>
  <si>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</si>
  <si>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</si>
  <si>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</si>
  <si>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</si>
  <si>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</si>
  <si>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</si>
  <si>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</si>
  <si>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</si>
  <si>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</si>
  <si>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</si>
  <si>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</si>
  <si>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</si>
  <si>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</si>
  <si>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</si>
  <si>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</si>
  <si>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</si>
  <si>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</si>
  <si>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</si>
  <si>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</si>
  <si>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</si>
  <si>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</si>
  <si>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</si>
  <si>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</si>
  <si>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</si>
  <si>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</si>
  <si>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</si>
  <si>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</si>
  <si>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</si>
  <si>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</si>
  <si>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</si>
  <si>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</si>
  <si>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</si>
  <si>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</si>
  <si>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</si>
  <si>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</si>
  <si>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</si>
  <si>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</si>
  <si>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</si>
  <si>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</si>
  <si>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</si>
  <si>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</si>
  <si>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</si>
  <si>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</si>
  <si>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</si>
  <si>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</si>
  <si>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</si>
  <si>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</si>
  <si>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</si>
  <si>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</si>
  <si>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</si>
  <si>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</si>
  <si>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</si>
  <si>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</si>
  <si>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</si>
  <si>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</si>
  <si>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</si>
  <si>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</si>
  <si>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</si>
  <si>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</si>
  <si>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</si>
  <si>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</si>
  <si>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</si>
  <si>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</si>
  <si>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</si>
  <si>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</si>
  <si>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</si>
  <si>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</si>
  <si>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</si>
  <si>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</si>
  <si>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</si>
  <si>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</si>
  <si>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</si>
  <si>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</si>
  <si>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</si>
  <si>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</si>
  <si>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</si>
  <si>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</si>
  <si>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</si>
  <si>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</si>
  <si>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</si>
  <si>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</si>
  <si>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</si>
  <si>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</si>
  <si>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</si>
  <si>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</si>
  <si>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</si>
  <si>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</si>
  <si>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</si>
  <si>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</si>
  <si>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</si>
  <si>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</si>
  <si>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</si>
  <si>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</si>
  <si>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</si>
  <si>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</si>
  <si>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</si>
  <si>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</si>
  <si>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</si>
  <si>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</si>
  <si>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</si>
  <si>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</si>
  <si>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</si>
  <si>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</si>
  <si>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</si>
  <si>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</si>
  <si>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</si>
  <si>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</si>
  <si>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</si>
  <si>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</si>
  <si>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</si>
  <si>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</si>
  <si>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</si>
  <si>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</si>
  <si>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</si>
  <si>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</si>
  <si>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</si>
  <si>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</si>
  <si>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</si>
  <si>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</si>
  <si>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</si>
  <si>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</si>
  <si>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</si>
  <si>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</si>
  <si>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</si>
  <si>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</si>
  <si>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</si>
  <si>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</si>
  <si>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</si>
  <si>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</si>
  <si>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</si>
  <si>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</si>
  <si>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</si>
  <si>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</si>
  <si>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</si>
  <si>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</si>
  <si>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</si>
  <si>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</si>
  <si>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</si>
  <si>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</si>
  <si>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</si>
  <si>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</si>
  <si>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</si>
  <si>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</si>
  <si>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</si>
  <si>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</si>
  <si>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</si>
  <si>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</si>
  <si>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</si>
  <si>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</si>
  <si>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</si>
  <si>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</si>
  <si>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</si>
  <si>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</si>
  <si>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</si>
  <si>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</si>
  <si>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</si>
  <si>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</si>
  <si>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</si>
  <si>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</si>
  <si>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</si>
  <si>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</si>
  <si>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</si>
  <si>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</si>
  <si>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</si>
  <si>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</si>
  <si>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</si>
  <si>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</si>
  <si>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</si>
  <si>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</si>
  <si>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</si>
  <si>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</si>
  <si>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</si>
  <si>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</si>
  <si>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</si>
  <si>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</si>
  <si>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</si>
  <si>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</si>
  <si>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</si>
  <si>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</si>
  <si>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</si>
  <si>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</si>
  <si>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</si>
  <si>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</si>
  <si>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</si>
  <si>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</si>
  <si>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</si>
  <si>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</si>
  <si>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</si>
  <si>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</si>
  <si>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</si>
  <si>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</si>
  <si>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</si>
  <si>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</si>
  <si>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</si>
  <si>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</si>
  <si>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</si>
  <si>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</si>
  <si>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</si>
  <si>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</si>
  <si>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</si>
  <si>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</si>
  <si>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</si>
  <si>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</si>
  <si>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</si>
  <si>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</si>
  <si>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</si>
  <si>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</si>
  <si>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</si>
  <si>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</si>
  <si>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</si>
  <si>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</si>
  <si>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</si>
  <si>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</si>
  <si>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</si>
  <si>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</si>
  <si>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</si>
  <si>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</si>
  <si>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</si>
  <si>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</si>
  <si>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</si>
  <si>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</si>
  <si>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</si>
  <si>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</si>
  <si>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</si>
  <si>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</si>
  <si>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</si>
  <si>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</si>
  <si>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</si>
  <si>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</si>
  <si>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</si>
  <si>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</si>
  <si>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</si>
  <si>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</si>
  <si>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</si>
  <si>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</si>
  <si>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</si>
  <si>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</si>
  <si>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</si>
  <si>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</si>
  <si>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</si>
  <si>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</si>
  <si>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</si>
  <si>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</si>
  <si>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</si>
  <si>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</si>
  <si>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</si>
  <si>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</si>
  <si>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</si>
  <si>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</si>
  <si>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</si>
  <si>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</si>
  <si>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</si>
  <si>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</si>
  <si>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</si>
  <si>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</si>
  <si>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</si>
  <si>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</si>
  <si>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</si>
  <si>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</si>
  <si>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</si>
  <si>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</si>
  <si>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</si>
  <si>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</si>
  <si>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</si>
  <si>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</si>
  <si>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</si>
  <si>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</si>
  <si>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</si>
  <si>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</si>
  <si>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</si>
  <si>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</si>
  <si>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</si>
  <si>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</si>
  <si>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</si>
  <si>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</si>
  <si>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</si>
  <si>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</si>
  <si>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</si>
  <si>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</si>
  <si>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</si>
  <si>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</si>
  <si>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</si>
  <si>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</si>
  <si>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</si>
  <si>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</si>
  <si>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</si>
  <si>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</si>
  <si>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</si>
  <si>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</si>
  <si>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</si>
  <si>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</si>
  <si>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</si>
  <si>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</si>
  <si>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</si>
  <si>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</si>
  <si>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</si>
  <si>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</si>
  <si>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</si>
  <si>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</si>
  <si>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</si>
  <si>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</si>
  <si>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</si>
  <si>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</si>
  <si>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</si>
  <si>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</si>
  <si>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</si>
  <si>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</si>
  <si>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</si>
  <si>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</si>
  <si>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</si>
  <si>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</si>
  <si>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</si>
  <si>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</si>
  <si>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</si>
  <si>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</si>
  <si>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</si>
  <si>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</si>
  <si>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</si>
  <si>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</si>
  <si>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</si>
  <si>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</si>
  <si>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</si>
  <si>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</si>
  <si>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</si>
  <si>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</si>
  <si>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</si>
  <si>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</si>
  <si>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</si>
  <si>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</si>
  <si>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</si>
  <si>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</si>
  <si>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</si>
  <si>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</si>
  <si>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</si>
  <si>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</si>
  <si>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</si>
  <si>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</si>
  <si>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</si>
  <si>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</si>
  <si>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</si>
  <si>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</si>
  <si>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</si>
  <si>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</si>
  <si>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</si>
  <si>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</si>
  <si>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</si>
  <si>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</si>
  <si>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</si>
  <si>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</si>
  <si>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</si>
  <si>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</si>
  <si>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</si>
  <si>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</si>
  <si>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</si>
  <si>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</si>
  <si>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</si>
  <si>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</si>
  <si>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</si>
  <si>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</si>
  <si>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</si>
  <si>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</si>
  <si>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</si>
  <si>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</si>
  <si>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</si>
  <si>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</si>
  <si>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</si>
  <si>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</si>
  <si>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</si>
  <si>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</si>
  <si>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</si>
  <si>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</si>
  <si>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</si>
  <si>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</si>
  <si>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</si>
  <si>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</si>
  <si>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</si>
  <si>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</si>
  <si>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</si>
  <si>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</si>
  <si>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</si>
  <si>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</si>
  <si>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</si>
  <si>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</si>
  <si>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</si>
  <si>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</si>
  <si>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</si>
  <si>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</si>
  <si>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</si>
  <si>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</si>
  <si>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</si>
  <si>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</si>
  <si>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</si>
  <si>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</si>
  <si>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</si>
  <si>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</si>
  <si>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</si>
  <si>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</si>
  <si>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</si>
  <si>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</si>
  <si>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</si>
  <si>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</si>
  <si>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</si>
  <si>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</si>
  <si>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</si>
  <si>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</si>
  <si>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</si>
  <si>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</si>
  <si>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</si>
  <si>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</si>
  <si>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</si>
  <si>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</si>
  <si>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</si>
  <si>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</si>
  <si>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</si>
  <si>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</si>
  <si>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</si>
  <si>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</si>
  <si>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</si>
  <si>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</si>
  <si>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</si>
  <si>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</si>
  <si>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</si>
  <si>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</si>
  <si>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</si>
  <si>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</si>
  <si>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</si>
  <si>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</si>
  <si>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</si>
  <si>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</si>
  <si>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</si>
  <si>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</si>
  <si>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</si>
  <si>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</si>
  <si>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</si>
  <si>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</si>
  <si>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</si>
  <si>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</si>
  <si>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</si>
  <si>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</si>
  <si>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</si>
  <si>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</si>
  <si>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</si>
  <si>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</si>
  <si>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</si>
  <si>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</si>
  <si>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</si>
  <si>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</si>
  <si>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</si>
  <si>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</si>
  <si>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</si>
  <si>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</si>
  <si>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</si>
  <si>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</si>
  <si>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</si>
  <si>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</si>
  <si>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</si>
  <si>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</si>
  <si>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</si>
  <si>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</si>
  <si>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</si>
  <si>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</si>
  <si>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</si>
  <si>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</si>
  <si>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</si>
  <si>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</si>
  <si>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</si>
  <si>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</si>
  <si>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</si>
  <si>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</si>
  <si>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</si>
  <si>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</si>
  <si>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</si>
  <si>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</si>
  <si>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</si>
  <si>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</si>
  <si>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</si>
  <si>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</si>
  <si>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</si>
  <si>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</si>
  <si>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</si>
  <si>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</si>
  <si>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</si>
  <si>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</si>
  <si>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</si>
  <si>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</si>
  <si>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</si>
  <si>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</si>
  <si>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</si>
  <si>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</si>
  <si>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</si>
  <si>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</si>
  <si>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</si>
  <si>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</si>
  <si>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</si>
  <si>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</si>
  <si>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</si>
  <si>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</si>
  <si>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</si>
  <si>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</si>
  <si>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</si>
  <si>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</si>
  <si>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</si>
  <si>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</si>
  <si>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</si>
  <si>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</si>
  <si>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</si>
  <si>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</si>
  <si>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</si>
  <si>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</si>
  <si>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</si>
  <si>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</si>
  <si>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</si>
  <si>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</si>
  <si>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</si>
  <si>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</si>
  <si>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</si>
  <si>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</si>
  <si>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</si>
  <si>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</si>
  <si>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</si>
  <si>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</si>
  <si>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</si>
  <si>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</si>
  <si>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</si>
  <si>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</si>
  <si>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</si>
  <si>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</si>
  <si>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</si>
  <si>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</si>
  <si>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</si>
  <si>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</si>
  <si>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</si>
  <si>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</si>
  <si>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</si>
  <si>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</si>
  <si>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</si>
  <si>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</si>
  <si>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</si>
  <si>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</si>
  <si>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</si>
  <si>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</si>
  <si>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</si>
  <si>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</si>
  <si>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</si>
  <si>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</si>
  <si>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</si>
  <si>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</si>
  <si>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</si>
  <si>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</si>
  <si>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</si>
  <si>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</si>
  <si>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</si>
  <si>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</si>
  <si>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</si>
  <si>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</si>
  <si>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</si>
  <si>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</si>
  <si>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</si>
  <si>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</si>
  <si>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</si>
  <si>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</si>
  <si>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</si>
  <si>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</si>
  <si>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</si>
  <si>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</si>
  <si>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</si>
  <si>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</si>
  <si>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</si>
  <si>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</si>
  <si>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</si>
  <si>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</si>
  <si>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</si>
  <si>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</si>
  <si>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</si>
  <si>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</si>
  <si>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</si>
  <si>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</si>
  <si>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</si>
  <si>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</si>
  <si>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</si>
  <si>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</si>
  <si>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</si>
  <si>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</si>
  <si>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</si>
  <si>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</si>
  <si>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</si>
  <si>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</si>
  <si>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</si>
  <si>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</si>
  <si>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</si>
  <si>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</si>
  <si>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</si>
  <si>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</si>
  <si>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</si>
  <si>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</si>
  <si>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</si>
  <si>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</si>
  <si>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</si>
  <si>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</si>
  <si>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</si>
  <si>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</si>
  <si>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</si>
  <si>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</si>
  <si>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</si>
  <si>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</si>
  <si>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</si>
  <si>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</si>
  <si>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</si>
  <si>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</si>
  <si>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</si>
  <si>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</si>
  <si>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</si>
  <si>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</si>
  <si>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</si>
  <si>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</si>
  <si>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</si>
  <si>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</si>
  <si>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</si>
  <si>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</si>
  <si>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</si>
  <si>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</si>
  <si>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</si>
  <si>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</si>
  <si>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</si>
  <si>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</si>
  <si>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</si>
  <si>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</si>
  <si>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</si>
  <si>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</si>
  <si>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</si>
  <si>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</si>
  <si>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</si>
  <si>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</si>
  <si>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</si>
  <si>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</si>
  <si>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</si>
  <si>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</si>
  <si>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</si>
  <si>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</si>
  <si>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</si>
  <si>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</si>
  <si>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</si>
  <si>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</si>
  <si>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</si>
  <si>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</si>
  <si>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</si>
  <si>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</si>
  <si>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</si>
  <si>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</si>
  <si>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</si>
  <si>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</si>
  <si>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</si>
  <si>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</si>
  <si>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</si>
  <si>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</si>
  <si>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</si>
  <si>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</si>
  <si>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</si>
  <si>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</si>
  <si>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</si>
  <si>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</si>
  <si>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</si>
  <si>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</si>
  <si>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</si>
  <si>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</si>
  <si>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</si>
  <si>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</si>
  <si>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</si>
  <si>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</si>
  <si>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</si>
  <si>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</si>
  <si>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</si>
  <si>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</si>
  <si>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</si>
  <si>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</si>
  <si>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</si>
  <si>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</si>
  <si>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</si>
  <si>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</si>
  <si>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</si>
  <si>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</si>
  <si>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</si>
  <si>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</si>
  <si>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</si>
  <si>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</si>
  <si>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</si>
  <si>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</si>
  <si>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</si>
  <si>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</si>
  <si>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</si>
  <si>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</si>
  <si>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</si>
  <si>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</si>
  <si>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</si>
  <si>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</si>
  <si>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</si>
  <si>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</si>
  <si>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</si>
  <si>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</si>
  <si>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</si>
  <si>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</si>
  <si>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</si>
  <si>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</si>
  <si>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</si>
  <si>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</si>
  <si>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</si>
  <si>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</si>
  <si>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</si>
  <si>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</si>
  <si>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</si>
  <si>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</si>
  <si>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</si>
  <si>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</si>
  <si>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</si>
  <si>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</si>
  <si>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</si>
  <si>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</si>
  <si>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</si>
  <si>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</si>
  <si>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</si>
  <si>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</si>
  <si>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</si>
  <si>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</si>
  <si>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</si>
  <si>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</si>
  <si>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</si>
  <si>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</si>
  <si>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</si>
  <si>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</si>
  <si>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</si>
  <si>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</si>
  <si>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</si>
  <si>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</si>
  <si>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</si>
  <si>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</si>
  <si>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</si>
  <si>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</si>
  <si>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</si>
  <si>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</si>
  <si>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</si>
  <si>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</si>
  <si>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</si>
  <si>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</si>
  <si>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</si>
  <si>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</si>
  <si>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</si>
  <si>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</si>
  <si>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</si>
  <si>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</si>
  <si>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</si>
  <si>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</si>
  <si>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</si>
  <si>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</si>
  <si>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</si>
  <si>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</si>
  <si>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</si>
  <si>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</si>
  <si>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</si>
  <si>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</si>
  <si>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</si>
  <si>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</si>
  <si>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</si>
  <si>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</si>
  <si>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</si>
  <si>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</si>
  <si>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</si>
  <si>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</si>
  <si>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</si>
  <si>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</si>
  <si>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</si>
  <si>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</si>
  <si>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</si>
  <si>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</si>
  <si>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</si>
  <si>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</si>
  <si>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</si>
  <si>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</si>
  <si>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</si>
  <si>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</si>
  <si>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</si>
  <si>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</si>
  <si>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</si>
  <si>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</si>
  <si>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</si>
  <si>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</si>
  <si>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</si>
  <si>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</si>
  <si>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</si>
  <si>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</si>
  <si>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</si>
  <si>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</si>
  <si>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</si>
  <si>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</si>
  <si>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</si>
  <si>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</si>
  <si>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</si>
  <si>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</si>
  <si>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</si>
  <si>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</si>
  <si>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</si>
  <si>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</si>
  <si>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</si>
  <si>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</si>
  <si>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</si>
  <si>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</si>
  <si>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</si>
  <si>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</si>
  <si>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</si>
  <si>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</si>
  <si>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</si>
  <si>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</si>
  <si>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</si>
  <si>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</si>
  <si>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</si>
  <si>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</si>
  <si>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</si>
  <si>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</si>
  <si>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</si>
  <si>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</si>
  <si>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</si>
  <si>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</si>
  <si>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</si>
  <si>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</si>
  <si>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</si>
  <si>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</si>
  <si>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</si>
  <si>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</si>
  <si>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</si>
  <si>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</si>
  <si>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</si>
  <si>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</si>
  <si>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</si>
  <si>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</si>
  <si>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</si>
  <si>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</si>
  <si>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</si>
  <si>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</si>
  <si>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</si>
  <si>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</si>
  <si>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</si>
  <si>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</si>
  <si>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</si>
  <si>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</si>
  <si>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</si>
  <si>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</si>
  <si>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</si>
  <si>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</si>
  <si>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</si>
  <si>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</si>
  <si>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</si>
  <si>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</si>
  <si>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</si>
  <si>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</si>
  <si>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</si>
  <si>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</si>
  <si>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</si>
  <si>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</si>
  <si>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</si>
  <si>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</si>
  <si>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</si>
  <si>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</si>
  <si>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</si>
  <si>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</si>
  <si>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</si>
  <si>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</si>
  <si>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</si>
  <si>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</si>
  <si>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</si>
  <si>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</si>
  <si>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</si>
  <si>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</si>
  <si>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</si>
  <si>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</si>
  <si>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</si>
  <si>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</si>
  <si>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</si>
  <si>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</si>
  <si>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</si>
  <si>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</si>
  <si>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</si>
  <si>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</si>
  <si>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</si>
  <si>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</si>
  <si>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</si>
  <si>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</si>
  <si>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</si>
  <si>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</si>
  <si>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</si>
  <si>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</si>
  <si>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</si>
  <si>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</si>
  <si>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</si>
  <si>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</si>
  <si>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</si>
  <si>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</si>
  <si>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</si>
  <si>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</si>
  <si>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</si>
  <si>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</si>
  <si>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</si>
  <si>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</si>
  <si>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</si>
  <si>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</si>
  <si>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</si>
  <si>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</si>
  <si>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</si>
  <si>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</si>
  <si>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</si>
  <si>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</si>
  <si>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</si>
  <si>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</si>
  <si>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</si>
  <si>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</si>
  <si>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</si>
  <si>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</si>
  <si>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</si>
  <si>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</si>
  <si>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</si>
  <si>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</si>
  <si>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</si>
  <si>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</si>
  <si>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</si>
  <si>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</si>
  <si>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</si>
  <si>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</si>
  <si>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</si>
  <si>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</si>
  <si>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</si>
  <si>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</si>
  <si>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</si>
  <si>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</si>
  <si>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</si>
  <si>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</si>
  <si>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</si>
  <si>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</si>
  <si>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</si>
  <si>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</si>
  <si>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</si>
  <si>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</si>
  <si>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</si>
  <si>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</si>
  <si>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</si>
  <si>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</si>
  <si>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</si>
  <si>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</si>
  <si>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</si>
  <si>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</si>
  <si>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</si>
  <si>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</si>
  <si>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</si>
  <si>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</si>
  <si>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</si>
  <si>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</si>
  <si>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</si>
  <si>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</si>
  <si>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</si>
  <si>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</si>
  <si>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</si>
  <si>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</si>
  <si>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</si>
  <si>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</si>
  <si>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</si>
  <si>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</si>
  <si>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</si>
  <si>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</si>
  <si>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</si>
  <si>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</si>
  <si>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</si>
  <si>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</si>
  <si>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</si>
  <si>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</si>
  <si>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</si>
  <si>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</si>
  <si>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</si>
  <si>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</si>
  <si>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</si>
  <si>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</si>
  <si>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</si>
  <si>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</si>
  <si>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</si>
  <si>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</si>
  <si>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</si>
  <si>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</si>
  <si>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</si>
  <si>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</si>
  <si>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</si>
  <si>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</si>
  <si>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</si>
  <si>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</si>
  <si>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</si>
  <si>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</si>
  <si>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</si>
  <si>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</si>
  <si>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</si>
  <si>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</si>
  <si>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</si>
  <si>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</si>
  <si>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</si>
  <si>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</si>
  <si>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</si>
  <si>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</si>
  <si>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</si>
  <si>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</si>
  <si>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</si>
  <si>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</si>
  <si>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</si>
  <si>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</si>
  <si>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</si>
  <si>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</si>
  <si>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</si>
  <si>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</si>
  <si>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</si>
  <si>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</si>
  <si>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</si>
  <si>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</si>
  <si>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</si>
  <si>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</si>
  <si>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</si>
  <si>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</si>
  <si>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</si>
  <si>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</si>
  <si>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</si>
  <si>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</si>
  <si>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</si>
  <si>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</si>
  <si>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</si>
  <si>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</si>
  <si>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</si>
  <si>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</si>
  <si>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</si>
  <si>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</si>
  <si>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</si>
  <si>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</si>
  <si>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</si>
  <si>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</si>
  <si>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</si>
  <si>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</si>
  <si>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</si>
  <si>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</si>
  <si>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</si>
  <si>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</si>
  <si>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</si>
  <si>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</si>
  <si>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</si>
  <si>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</si>
  <si>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</si>
  <si>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</si>
  <si>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</si>
  <si>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</si>
  <si>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</si>
  <si>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</si>
  <si>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</si>
  <si>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</si>
  <si>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</si>
  <si>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</si>
  <si>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</si>
  <si>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</si>
  <si>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</si>
  <si>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</si>
  <si>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</si>
  <si>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</si>
  <si>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</si>
  <si>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</si>
  <si>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</si>
  <si>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</si>
  <si>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</si>
  <si>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</si>
  <si>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</si>
  <si>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</si>
  <si>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</si>
  <si>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</si>
  <si>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</si>
  <si>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</si>
  <si>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</si>
  <si>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</si>
  <si>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</si>
  <si>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</si>
  <si>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</si>
  <si>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</si>
  <si>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</si>
  <si>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</si>
  <si>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</si>
  <si>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</si>
  <si>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</si>
  <si>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</si>
  <si>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</si>
  <si>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</si>
  <si>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</si>
  <si>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</si>
  <si>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</si>
  <si>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</si>
  <si>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</si>
  <si>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</si>
  <si>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</si>
  <si>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</si>
  <si>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</si>
  <si>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</si>
  <si>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</si>
  <si>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</si>
  <si>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</si>
  <si>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</si>
  <si>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</si>
  <si>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</si>
  <si>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</si>
  <si>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</si>
  <si>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</si>
  <si>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</si>
  <si>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</si>
  <si>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</si>
  <si>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</si>
  <si>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</si>
  <si>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</si>
  <si>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</si>
  <si>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</si>
  <si>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</si>
  <si>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</si>
  <si>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</si>
  <si>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</si>
  <si>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</si>
  <si>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</si>
  <si>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</si>
  <si>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</si>
  <si>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</si>
  <si>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</si>
  <si>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</si>
  <si>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</si>
  <si>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</si>
  <si>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</si>
  <si>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</si>
  <si>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</si>
  <si>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</si>
  <si>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</si>
  <si>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</si>
  <si>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</si>
  <si>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</si>
  <si>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</si>
  <si>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</si>
  <si>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</si>
  <si>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</si>
  <si>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</si>
  <si>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</si>
  <si>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</si>
  <si>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</si>
  <si>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</si>
  <si>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</si>
  <si>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</si>
  <si>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</si>
  <si>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</si>
  <si>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</si>
  <si>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</si>
  <si>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</si>
  <si>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</si>
  <si>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</si>
  <si>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</si>
  <si>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</si>
  <si>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</si>
  <si>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</si>
  <si>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</si>
  <si>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</si>
  <si>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</si>
  <si>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</si>
  <si>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</si>
  <si>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</si>
  <si>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</si>
  <si>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</si>
  <si>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</si>
  <si>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</si>
  <si>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</si>
  <si>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</si>
  <si>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</si>
  <si>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</si>
  <si>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</si>
  <si>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</si>
  <si>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</si>
  <si>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</si>
  <si>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</si>
  <si>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</si>
  <si>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</si>
  <si>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</si>
  <si>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</si>
  <si>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</si>
  <si>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</si>
  <si>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</si>
  <si>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</si>
  <si>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</si>
  <si>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</si>
  <si>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</si>
  <si>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</si>
  <si>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</si>
  <si>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</si>
  <si>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</si>
  <si>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</si>
  <si>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</si>
  <si>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</si>
  <si>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</si>
  <si>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</si>
  <si>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</si>
  <si>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</si>
  <si>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</si>
  <si>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</si>
  <si>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</si>
  <si>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</si>
  <si>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</si>
  <si>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</si>
  <si>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</si>
  <si>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</si>
  <si>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</si>
  <si>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</si>
  <si>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</si>
  <si>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</si>
  <si>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</si>
  <si>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</si>
  <si>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</si>
  <si>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</si>
  <si>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</si>
  <si>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</si>
  <si>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</si>
  <si>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</si>
  <si>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</si>
  <si>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</si>
  <si>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</si>
  <si>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</si>
  <si>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</si>
  <si>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</si>
  <si>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</si>
  <si>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</si>
  <si>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</si>
  <si>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</si>
  <si>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</si>
  <si>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</si>
  <si>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</si>
  <si>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</si>
  <si>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</si>
  <si>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</si>
  <si>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</si>
  <si>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</si>
  <si>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</si>
  <si>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</si>
  <si>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</si>
  <si>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</si>
  <si>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</si>
  <si>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</si>
  <si>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</si>
  <si>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</si>
  <si>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</si>
  <si>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</si>
  <si>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</si>
  <si>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</si>
  <si>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</si>
  <si>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</si>
  <si>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</si>
  <si>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</si>
  <si>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</si>
  <si>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</si>
  <si>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</si>
  <si>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</si>
  <si>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</si>
  <si>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</si>
  <si>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</si>
  <si>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</si>
  <si>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</si>
  <si>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</si>
  <si>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</si>
  <si>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</si>
  <si>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</si>
  <si>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</si>
  <si>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</si>
  <si>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</si>
  <si>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</si>
  <si>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</si>
  <si>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</si>
  <si>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</si>
  <si>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</si>
  <si>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</si>
  <si>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</si>
  <si>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</si>
  <si>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</si>
  <si>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</si>
  <si>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</si>
  <si>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</si>
  <si>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</si>
  <si>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</si>
  <si>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</si>
  <si>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</si>
  <si>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</si>
  <si>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</si>
  <si>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</si>
  <si>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</si>
  <si>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</si>
  <si>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</si>
  <si>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</si>
  <si>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</si>
  <si>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</si>
  <si>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</si>
  <si>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</si>
  <si>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</si>
  <si>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</si>
  <si>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</si>
  <si>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</si>
  <si>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</si>
  <si>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</si>
  <si>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</si>
  <si>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</si>
  <si>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</si>
  <si>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</si>
  <si>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</si>
  <si>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</si>
  <si>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</si>
  <si>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</si>
  <si>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</si>
  <si>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</si>
  <si>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</si>
  <si>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</si>
  <si>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</si>
  <si>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</si>
  <si>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</si>
  <si>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</si>
  <si>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</si>
  <si>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</si>
  <si>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</si>
  <si>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</si>
  <si>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</si>
  <si>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</si>
  <si>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</si>
  <si>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</si>
  <si>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</si>
  <si>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</si>
  <si>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</si>
  <si>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</si>
  <si>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</si>
  <si>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</si>
  <si>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</si>
  <si>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</si>
  <si>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</si>
  <si>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</si>
  <si>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</si>
  <si>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</si>
  <si>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</si>
  <si>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</si>
  <si>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</si>
  <si>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</si>
  <si>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</si>
  <si>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</si>
  <si>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</si>
  <si>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</si>
  <si>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</si>
  <si>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</si>
  <si>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</si>
  <si>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</si>
  <si>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</si>
  <si>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</si>
  <si>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</si>
  <si>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</si>
  <si>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</si>
  <si>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</si>
  <si>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</si>
  <si>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</si>
  <si>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</si>
  <si>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</si>
  <si>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</si>
  <si>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</si>
  <si>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</si>
  <si>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</si>
  <si>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</si>
  <si>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</si>
  <si>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</si>
  <si>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</si>
  <si>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</si>
  <si>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</si>
  <si>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</si>
  <si>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</si>
  <si>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</si>
  <si>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</si>
  <si>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</si>
  <si>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</si>
  <si>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</si>
  <si>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</si>
  <si>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</si>
  <si>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</si>
  <si>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</si>
  <si>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</si>
  <si>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</si>
  <si>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</si>
  <si>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</si>
  <si>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</si>
  <si>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</si>
  <si>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</si>
  <si>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</si>
  <si>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</si>
  <si>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</si>
  <si>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</si>
  <si>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</si>
  <si>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</si>
  <si>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</si>
  <si>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</si>
  <si>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</si>
  <si>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</si>
  <si>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</si>
  <si>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</si>
  <si>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</si>
  <si>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</si>
  <si>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</si>
  <si>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</si>
  <si>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</si>
  <si>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</si>
  <si>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</si>
  <si>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</si>
  <si>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</si>
  <si>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</si>
  <si>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</si>
  <si>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</si>
  <si>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</si>
  <si>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</si>
  <si>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</si>
  <si>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</si>
  <si>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</si>
  <si>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</si>
  <si>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</si>
  <si>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</si>
  <si>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</si>
  <si>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</si>
  <si>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</si>
  <si>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</si>
  <si>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</si>
  <si>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</si>
  <si>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</si>
  <si>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</si>
  <si>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</si>
  <si>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</si>
  <si>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</si>
  <si>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</si>
  <si>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</si>
  <si>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</si>
  <si>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</si>
  <si>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</si>
  <si>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</si>
  <si>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</si>
  <si>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</si>
  <si>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</si>
  <si>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</si>
  <si>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</si>
  <si>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</si>
  <si>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</si>
  <si>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</si>
  <si>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</si>
  <si>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</si>
  <si>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</si>
  <si>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</si>
  <si>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</si>
  <si>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</si>
  <si>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</si>
  <si>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</si>
  <si>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</si>
  <si>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</si>
  <si>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</si>
  <si>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</si>
  <si>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</si>
  <si>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</si>
  <si>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</si>
  <si>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</si>
  <si>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</si>
  <si>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</si>
  <si>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</si>
  <si>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</si>
  <si>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</si>
  <si>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</si>
  <si>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</si>
  <si>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</si>
  <si>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</si>
  <si>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</si>
  <si>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</si>
  <si>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</si>
  <si>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</si>
  <si>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</si>
  <si>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</si>
  <si>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</si>
  <si>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</si>
  <si>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</si>
  <si>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</si>
  <si>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</si>
  <si>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</si>
  <si>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</si>
  <si>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</si>
  <si>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</si>
  <si>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</si>
  <si>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</si>
  <si>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</si>
  <si>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</si>
  <si>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</si>
  <si>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</si>
  <si>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</si>
  <si>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</si>
  <si>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</si>
  <si>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</si>
  <si>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</si>
  <si>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</si>
  <si>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</si>
  <si>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</si>
  <si>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</si>
  <si>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</si>
  <si>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</si>
  <si>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</si>
  <si>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</si>
  <si>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</si>
  <si>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</si>
  <si>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</si>
  <si>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</si>
  <si>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</si>
  <si>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</si>
  <si>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</si>
  <si>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</si>
  <si>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</si>
  <si>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</si>
  <si>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</si>
  <si>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</si>
  <si>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</si>
  <si>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</si>
  <si>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</si>
  <si>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</si>
  <si>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</si>
  <si>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</si>
  <si>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</si>
  <si>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</si>
  <si>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</si>
  <si>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</si>
  <si>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</si>
  <si>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</si>
  <si>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</si>
  <si>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</si>
  <si>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</si>
  <si>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</si>
  <si>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</si>
  <si>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</si>
  <si>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</si>
  <si>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</si>
  <si>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</si>
  <si>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</si>
  <si>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</si>
  <si>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</si>
  <si>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</si>
  <si>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</si>
  <si>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</si>
  <si>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</si>
  <si>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</si>
  <si>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</si>
  <si>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</si>
  <si>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</si>
  <si>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</si>
  <si>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</si>
  <si>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</si>
  <si>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</si>
  <si>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</si>
  <si>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</si>
  <si>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</si>
  <si>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</si>
  <si>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</si>
  <si>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</si>
  <si>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</si>
  <si>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</si>
  <si>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</si>
  <si>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</si>
  <si>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</si>
  <si>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</si>
  <si>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</si>
  <si>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</si>
  <si>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</si>
  <si>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</si>
  <si>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</si>
  <si>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</si>
  <si>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</si>
  <si>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</si>
  <si>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</si>
  <si>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</si>
  <si>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</si>
  <si>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</si>
  <si>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</si>
  <si>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</si>
  <si>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</si>
  <si>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</si>
  <si>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</si>
  <si>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</si>
  <si>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</si>
  <si>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</si>
  <si>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</si>
  <si>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</si>
  <si>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</si>
  <si>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</si>
  <si>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</si>
  <si>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</si>
  <si>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</si>
  <si>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</si>
  <si>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</si>
  <si>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</si>
  <si>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</si>
  <si>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</si>
  <si>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</si>
  <si>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</si>
  <si>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</si>
  <si>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</si>
  <si>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</si>
  <si>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</si>
  <si>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</si>
  <si>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</si>
  <si>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</si>
  <si>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</si>
  <si>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</si>
  <si>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</si>
  <si>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</si>
  <si>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</si>
  <si>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</si>
  <si>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</si>
  <si>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</si>
  <si>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</si>
  <si>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</si>
  <si>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</si>
  <si>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</si>
  <si>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</si>
  <si>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</si>
  <si>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</si>
  <si>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</si>
  <si>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</si>
  <si>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</si>
  <si>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</si>
  <si>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</si>
  <si>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</si>
  <si>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</si>
  <si>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</si>
  <si>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</si>
  <si>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</si>
  <si>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</si>
  <si>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</si>
  <si>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</si>
  <si>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</si>
  <si>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</si>
  <si>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</si>
  <si>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</si>
  <si>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</si>
  <si>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</si>
  <si>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</si>
  <si>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</si>
  <si>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</si>
  <si>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</si>
  <si>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</si>
  <si>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</si>
  <si>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</si>
  <si>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</si>
  <si>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</si>
  <si>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</si>
  <si>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</si>
  <si>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</si>
  <si>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</si>
  <si>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</si>
  <si>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</si>
  <si>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</si>
  <si>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</si>
  <si>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</si>
  <si>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</si>
  <si>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</si>
  <si>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</si>
  <si>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</si>
  <si>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</si>
  <si>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</si>
  <si>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</si>
  <si>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</si>
  <si>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</si>
  <si>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</si>
  <si>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</si>
  <si>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</si>
  <si>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</si>
  <si>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</si>
  <si>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</si>
  <si>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</si>
  <si>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</si>
  <si>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</si>
  <si>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</si>
  <si>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</si>
  <si>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</si>
  <si>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</si>
  <si>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</si>
  <si>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</si>
  <si>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</si>
  <si>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</si>
  <si>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</si>
  <si>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</si>
  <si>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</si>
  <si>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</si>
  <si>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</si>
  <si>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</si>
  <si>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</si>
  <si>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</si>
  <si>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</si>
  <si>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</si>
  <si>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</si>
  <si>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</si>
  <si>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</si>
  <si>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</si>
  <si>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</si>
  <si>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</si>
  <si>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</si>
  <si>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</si>
  <si>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</si>
  <si>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</si>
  <si>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</si>
  <si>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</si>
  <si>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</si>
  <si>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</si>
  <si>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</si>
  <si>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</si>
  <si>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</si>
  <si>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</si>
  <si>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</si>
  <si>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</si>
  <si>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</si>
  <si>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</si>
  <si>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</si>
  <si>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</si>
  <si>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</si>
  <si>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</si>
  <si>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</si>
  <si>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</si>
  <si>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</si>
  <si>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</si>
  <si>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</si>
  <si>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</si>
  <si>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</si>
  <si>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</si>
  <si>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</si>
  <si>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</si>
  <si>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</si>
  <si>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</si>
  <si>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</si>
  <si>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</si>
  <si>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</si>
  <si>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</si>
  <si>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</si>
  <si>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</si>
  <si>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</si>
  <si>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</si>
  <si>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</si>
  <si>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</si>
  <si>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</si>
  <si>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</si>
  <si>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</si>
  <si>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</si>
  <si>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</si>
  <si>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</si>
  <si>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</si>
  <si>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</si>
  <si>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</si>
  <si>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</si>
  <si>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</si>
  <si>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</si>
  <si>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</si>
  <si>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</si>
  <si>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</si>
  <si>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</si>
  <si>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</si>
  <si>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</si>
  <si>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</si>
  <si>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</si>
  <si>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</si>
  <si>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</si>
  <si>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</si>
  <si>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</si>
  <si>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</si>
  <si>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</si>
  <si>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</si>
  <si>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</si>
  <si>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</si>
  <si>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</si>
  <si>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</si>
  <si>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</si>
  <si>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</si>
  <si>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</si>
  <si>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</si>
  <si>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</si>
  <si>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</si>
  <si>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</si>
  <si>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</si>
  <si>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</si>
  <si>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</si>
  <si>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</si>
  <si>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</si>
  <si>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</si>
  <si>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</si>
  <si>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</si>
  <si>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</si>
  <si>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</si>
  <si>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</si>
  <si>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</si>
  <si>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</si>
  <si>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</si>
  <si>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</si>
  <si>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</si>
  <si>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</si>
  <si>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</si>
  <si>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</si>
  <si>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</si>
  <si>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</si>
  <si>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</si>
  <si>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</si>
  <si>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</si>
  <si>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</si>
  <si>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</si>
  <si>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</si>
  <si>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</si>
  <si>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</si>
  <si>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</si>
  <si>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</si>
  <si>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</si>
  <si>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</si>
  <si>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</si>
  <si>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</si>
  <si>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</si>
  <si>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</si>
  <si>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</si>
  <si>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</si>
  <si>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</si>
  <si>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</si>
  <si>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</si>
  <si>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</si>
  <si>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</si>
  <si>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</si>
  <si>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</si>
  <si>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</si>
  <si>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</si>
  <si>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</si>
  <si>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</si>
  <si>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</si>
  <si>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</si>
  <si>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</si>
  <si>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</si>
  <si>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</si>
  <si>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</si>
  <si>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</si>
  <si>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</si>
  <si>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</si>
  <si>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</si>
  <si>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</si>
  <si>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</si>
  <si>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</si>
  <si>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</si>
  <si>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</si>
  <si>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</si>
  <si>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</si>
  <si>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</si>
  <si>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</si>
  <si>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</si>
  <si>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</si>
  <si>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</si>
  <si>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</si>
  <si>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</si>
  <si>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</si>
  <si>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</si>
  <si>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</si>
  <si>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</si>
  <si>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</si>
  <si>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</si>
  <si>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</si>
  <si>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</si>
  <si>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</si>
  <si>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</si>
  <si>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</si>
  <si>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</si>
  <si>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</si>
  <si>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</si>
  <si>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</si>
  <si>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</si>
  <si>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</si>
  <si>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</si>
  <si>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</si>
  <si>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</si>
  <si>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</si>
  <si>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</si>
  <si>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</si>
  <si>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</si>
  <si>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</si>
  <si>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</si>
  <si>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</si>
  <si>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</si>
  <si>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</si>
  <si>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</si>
  <si>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</si>
  <si>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</si>
  <si>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</si>
  <si>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</si>
  <si>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</si>
  <si>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</si>
  <si>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</si>
  <si>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</si>
  <si>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</si>
  <si>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</si>
  <si>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</si>
  <si>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</si>
  <si>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</si>
  <si>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</si>
  <si>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</si>
  <si>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</si>
  <si>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</si>
  <si>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</si>
  <si>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</si>
  <si>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</si>
  <si>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</si>
  <si>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</si>
  <si>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</si>
  <si>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</si>
  <si>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</si>
  <si>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</si>
  <si>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</si>
  <si>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</si>
  <si>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</si>
  <si>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</si>
  <si>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</si>
  <si>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</si>
  <si>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</si>
  <si>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</si>
  <si>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</si>
  <si>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</si>
  <si>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</si>
  <si>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</si>
  <si>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</si>
  <si>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</si>
  <si>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</si>
  <si>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</si>
  <si>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</si>
  <si>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</si>
  <si>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</si>
  <si>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</si>
  <si>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</si>
  <si>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</si>
  <si>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</si>
  <si>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</si>
  <si>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</si>
  <si>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</si>
  <si>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</si>
  <si>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</si>
  <si>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</si>
  <si>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</si>
  <si>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</si>
  <si>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</si>
  <si>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</si>
  <si>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</si>
  <si>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</si>
  <si>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</si>
  <si>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</si>
  <si>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</si>
  <si>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</si>
  <si>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</si>
  <si>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</si>
  <si>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</si>
  <si>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</si>
  <si>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</si>
  <si>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</si>
  <si>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</si>
  <si>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</si>
  <si>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</si>
  <si>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</si>
  <si>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</si>
  <si>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</si>
  <si>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</si>
  <si>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</si>
  <si>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</si>
  <si>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</si>
  <si>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</si>
  <si>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</si>
  <si>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</si>
  <si>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</si>
  <si>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</si>
  <si>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</si>
  <si>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</si>
  <si>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</si>
  <si>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</si>
  <si>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</si>
  <si>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</si>
  <si>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</si>
  <si>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</si>
  <si>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</si>
  <si>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</si>
  <si>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</si>
  <si>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</si>
  <si>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</si>
  <si>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</si>
  <si>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</si>
  <si>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</si>
  <si>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</si>
  <si>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</si>
  <si>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</si>
  <si>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</si>
  <si>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</si>
  <si>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</si>
  <si>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</si>
  <si>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</si>
  <si>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</si>
  <si>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</si>
  <si>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</si>
  <si>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</si>
  <si>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</si>
  <si>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</si>
  <si>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</si>
  <si>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</si>
  <si>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</si>
  <si>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</si>
  <si>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</si>
  <si>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</si>
  <si>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</si>
  <si>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</si>
  <si>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</si>
  <si>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</si>
  <si>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</si>
  <si>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</si>
  <si>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</si>
  <si>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</si>
  <si>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</si>
  <si>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</si>
  <si>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</si>
  <si>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</si>
  <si>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</si>
  <si>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</si>
  <si>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</si>
  <si>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</si>
  <si>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</si>
  <si>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</si>
  <si>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</si>
  <si>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</si>
  <si>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</si>
  <si>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</si>
  <si>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</si>
  <si>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</si>
  <si>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</si>
  <si>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</si>
  <si>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</si>
  <si>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</si>
  <si>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</si>
  <si>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</si>
  <si>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</si>
  <si>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</si>
  <si>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</si>
  <si>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</si>
  <si>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</si>
  <si>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</si>
  <si>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</si>
  <si>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</si>
  <si>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</si>
  <si>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</si>
  <si>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</si>
  <si>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</si>
  <si>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</si>
  <si>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</si>
  <si>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</si>
  <si>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</si>
  <si>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</si>
  <si>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</si>
  <si>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</si>
  <si>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</si>
  <si>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</si>
  <si>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</si>
  <si>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</si>
  <si>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</si>
  <si>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</si>
  <si>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</si>
  <si>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</si>
  <si>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</si>
  <si>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</si>
  <si>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</si>
  <si>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</si>
  <si>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</si>
  <si>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</si>
  <si>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</si>
  <si>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</si>
  <si>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</si>
  <si>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</si>
  <si>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</si>
  <si>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</si>
  <si>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</si>
  <si>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</si>
  <si>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</si>
  <si>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</si>
  <si>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</si>
  <si>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</si>
  <si>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</si>
  <si>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</si>
  <si>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</si>
  <si>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</si>
  <si>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</si>
  <si>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</si>
  <si>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</si>
  <si>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</si>
  <si>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</si>
  <si>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</si>
  <si>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</si>
  <si>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</si>
  <si>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</si>
  <si>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</si>
  <si>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</si>
  <si>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</si>
  <si>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</si>
  <si>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</si>
  <si>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</si>
  <si>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</si>
  <si>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</si>
  <si>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</si>
  <si>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</si>
  <si>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</si>
  <si>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</si>
  <si>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</si>
  <si>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</si>
  <si>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</si>
  <si>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</si>
  <si>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</si>
  <si>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</si>
  <si>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</si>
  <si>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</si>
  <si>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</si>
  <si>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</si>
  <si>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</si>
  <si>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</si>
  <si>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</si>
  <si>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</si>
  <si>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</si>
  <si>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</si>
  <si>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</si>
  <si>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</si>
  <si>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</si>
  <si>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</si>
  <si>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</si>
  <si>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</si>
  <si>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</si>
  <si>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</si>
  <si>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</si>
  <si>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</si>
  <si>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</si>
  <si>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</si>
  <si>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</si>
  <si>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</si>
  <si>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</si>
  <si>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</si>
  <si>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</si>
  <si>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</si>
  <si>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</si>
  <si>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</si>
  <si>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</si>
  <si>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</si>
  <si>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</si>
  <si>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</si>
  <si>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</si>
  <si>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</si>
  <si>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</si>
  <si>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</si>
  <si>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</si>
  <si>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</si>
  <si>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</si>
  <si>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</si>
  <si>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</si>
  <si>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</si>
  <si>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</si>
  <si>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</si>
  <si>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</si>
  <si>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</si>
  <si>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</si>
  <si>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</si>
  <si>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</si>
  <si>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</si>
  <si>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</si>
  <si>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</si>
  <si>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</si>
  <si>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</si>
  <si>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</si>
  <si>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</si>
  <si>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</si>
  <si>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</si>
  <si>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</si>
  <si>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</si>
  <si>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</si>
  <si>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</si>
  <si>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</si>
  <si>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</si>
  <si>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</si>
  <si>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</si>
  <si>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</si>
  <si>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</si>
  <si>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</si>
  <si>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</si>
  <si>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</si>
  <si>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</si>
  <si>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</si>
  <si>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</si>
  <si>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</si>
  <si>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</si>
  <si>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</si>
  <si>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</si>
  <si>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</si>
  <si>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</si>
  <si>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</si>
  <si>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</si>
  <si>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</si>
  <si>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</si>
  <si>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</si>
  <si>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</si>
  <si>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</si>
  <si>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</si>
  <si>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</si>
  <si>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</si>
  <si>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</si>
  <si>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</si>
  <si>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</si>
  <si>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</si>
  <si>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</si>
  <si>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</si>
  <si>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</si>
  <si>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</si>
  <si>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</si>
  <si>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</si>
  <si>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</si>
  <si>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</si>
  <si>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</si>
  <si>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</si>
  <si>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</si>
  <si>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</si>
  <si>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</si>
  <si>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</si>
  <si>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</si>
  <si>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</si>
  <si>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</si>
  <si>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</si>
  <si>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</si>
  <si>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</si>
  <si>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</si>
  <si>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</si>
  <si>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</si>
  <si>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</si>
  <si>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</si>
  <si>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</si>
  <si>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</si>
  <si>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</si>
  <si>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</si>
  <si>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</si>
  <si>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</si>
  <si>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</si>
  <si>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</si>
  <si>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</si>
  <si>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</si>
  <si>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</si>
  <si>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</si>
  <si>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</si>
  <si>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</si>
  <si>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</si>
  <si>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</si>
  <si>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</si>
  <si>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</si>
  <si>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</si>
  <si>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</si>
  <si>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</si>
  <si>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</si>
  <si>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</si>
  <si>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</si>
  <si>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</si>
  <si>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</si>
  <si>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</si>
  <si>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</si>
  <si>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</si>
  <si>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</si>
  <si>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</si>
  <si>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</si>
  <si>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</si>
  <si>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</si>
  <si>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</si>
  <si>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</si>
  <si>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</si>
  <si>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</si>
  <si>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</si>
  <si>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</si>
  <si>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</si>
  <si>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</si>
  <si>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</si>
  <si>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</si>
  <si>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</si>
  <si>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</si>
  <si>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</si>
  <si>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</si>
  <si>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</si>
  <si>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</si>
  <si>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</si>
  <si>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</si>
  <si>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</si>
  <si>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</si>
  <si>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</si>
  <si>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</si>
  <si>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</si>
  <si>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</si>
  <si>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</si>
  <si>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</si>
  <si>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</si>
  <si>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</si>
  <si>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</si>
  <si>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</si>
  <si>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</si>
  <si>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</si>
  <si>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</si>
  <si>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</si>
  <si>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</si>
  <si>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</si>
  <si>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</si>
  <si>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</si>
  <si>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</si>
  <si>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</si>
  <si>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</si>
  <si>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</si>
  <si>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</si>
  <si>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</si>
  <si>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</si>
  <si>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</si>
  <si>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</si>
  <si>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</si>
  <si>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</si>
  <si>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</si>
  <si>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</si>
  <si>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</si>
  <si>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</si>
  <si>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</si>
  <si>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</si>
  <si>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</si>
  <si>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</si>
  <si>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</si>
  <si>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</si>
  <si>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</si>
  <si>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</si>
  <si>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</si>
  <si>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</si>
  <si>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</si>
  <si>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</si>
  <si>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</si>
  <si>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</si>
  <si>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</si>
  <si>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</si>
  <si>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</si>
  <si>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</si>
  <si>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</si>
  <si>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</si>
  <si>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</si>
  <si>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</si>
  <si>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</si>
  <si>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</si>
  <si>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</si>
  <si>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</si>
  <si>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</si>
  <si>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</si>
  <si>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</si>
  <si>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</si>
  <si>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</si>
  <si>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</si>
  <si>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</si>
  <si>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</si>
  <si>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</si>
  <si>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</si>
  <si>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</si>
  <si>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</si>
  <si>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</si>
  <si>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</si>
  <si>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</si>
  <si>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</si>
  <si>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</si>
  <si>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</si>
  <si>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</si>
  <si>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</si>
  <si>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</si>
  <si>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</si>
  <si>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</si>
  <si>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</si>
  <si>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</si>
  <si>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</si>
  <si>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</si>
  <si>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</si>
  <si>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</si>
  <si>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</si>
  <si>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</si>
  <si>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</si>
  <si>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</si>
  <si>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</si>
  <si>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</si>
  <si>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</si>
  <si>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</si>
  <si>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</si>
  <si>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</si>
  <si>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</si>
  <si>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</si>
  <si>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</si>
  <si>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</si>
  <si>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</si>
  <si>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</si>
  <si>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</si>
  <si>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</si>
  <si>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</si>
  <si>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</si>
  <si>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</si>
  <si>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</si>
  <si>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</si>
  <si>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</si>
  <si>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</si>
  <si>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</si>
  <si>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</si>
  <si>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</si>
  <si>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</si>
  <si>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</si>
  <si>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</si>
  <si>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</si>
  <si>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</si>
  <si>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</si>
  <si>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</si>
  <si>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</si>
  <si>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</si>
  <si>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</si>
  <si>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</si>
  <si>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</si>
  <si>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</si>
  <si>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</si>
  <si>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</si>
  <si>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</si>
  <si>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</si>
  <si>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</si>
  <si>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</si>
  <si>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</si>
  <si>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</si>
  <si>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</si>
  <si>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</si>
  <si>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</si>
  <si>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</si>
  <si>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</si>
  <si>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</si>
  <si>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</si>
  <si>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</si>
  <si>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</si>
  <si>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</si>
  <si>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</si>
  <si>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</si>
  <si>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</si>
  <si>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</si>
  <si>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</si>
  <si>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</si>
  <si>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</si>
  <si>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</si>
  <si>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</si>
  <si>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</si>
  <si>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</si>
  <si>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</si>
  <si>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</si>
  <si>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</si>
  <si>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</si>
  <si>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</si>
  <si>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</si>
  <si>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</si>
  <si>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</si>
  <si>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</si>
  <si>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</si>
  <si>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</si>
  <si>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</si>
  <si>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</si>
  <si>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</si>
  <si>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</si>
  <si>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</si>
  <si>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</si>
  <si>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</si>
  <si>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</si>
  <si>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</si>
  <si>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</si>
  <si>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</si>
  <si>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</si>
  <si>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</si>
  <si>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</si>
  <si>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</si>
  <si>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</si>
  <si>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</si>
  <si>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</si>
  <si>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</si>
  <si>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</si>
  <si>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</si>
  <si>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</si>
  <si>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</si>
  <si>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</si>
  <si>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</si>
  <si>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</si>
  <si>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</si>
  <si>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</si>
  <si>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</si>
  <si>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</si>
  <si>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</si>
  <si>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</si>
  <si>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</si>
  <si>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</si>
  <si>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</si>
  <si>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</si>
  <si>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</si>
  <si>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</si>
  <si>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</si>
  <si>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</si>
  <si>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</si>
  <si>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</si>
  <si>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</si>
  <si>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</si>
  <si>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</si>
  <si>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</si>
  <si>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</si>
  <si>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</si>
  <si>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</si>
  <si>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</si>
  <si>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</si>
  <si>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</si>
  <si>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</si>
  <si>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</si>
  <si>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</si>
  <si>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</si>
  <si>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</si>
  <si>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</si>
  <si>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</si>
  <si>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</si>
  <si>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</si>
  <si>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</si>
  <si>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</si>
  <si>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</si>
  <si>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</si>
  <si>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</si>
  <si>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</si>
  <si>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</si>
  <si>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</si>
  <si>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</si>
  <si>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</si>
  <si>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</si>
  <si>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</si>
  <si>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</si>
  <si>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</si>
  <si>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</si>
  <si>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</si>
  <si>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</si>
  <si>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</si>
  <si>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</si>
  <si>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</si>
  <si>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</si>
  <si>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</si>
  <si>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</si>
  <si>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</si>
  <si>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</si>
  <si>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</si>
  <si>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</si>
  <si>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</si>
  <si>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</si>
  <si>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</si>
  <si>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</si>
  <si>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</si>
  <si>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</si>
  <si>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</si>
  <si>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</si>
  <si>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</si>
  <si>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</si>
  <si>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</si>
  <si>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</si>
  <si>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</si>
  <si>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</si>
  <si>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</si>
  <si>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</si>
  <si>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</si>
  <si>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</si>
  <si>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</si>
  <si>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</si>
  <si>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</si>
  <si>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</si>
  <si>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</si>
  <si>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</si>
  <si>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</si>
  <si>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</si>
  <si>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</si>
  <si>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</si>
  <si>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</si>
  <si>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</si>
  <si>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</si>
  <si>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</si>
  <si>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</si>
  <si>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</si>
  <si>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</si>
  <si>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</si>
  <si>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</si>
  <si>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</si>
  <si>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</si>
  <si>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</si>
  <si>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</si>
  <si>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</si>
  <si>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</si>
  <si>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</si>
  <si>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</si>
  <si>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</si>
  <si>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</si>
  <si>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</si>
  <si>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</si>
  <si>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</si>
  <si>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</si>
  <si>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</si>
  <si>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</si>
  <si>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</si>
  <si>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</si>
  <si>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</si>
  <si>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</si>
  <si>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</si>
  <si>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</si>
  <si>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</si>
  <si>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</si>
  <si>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</si>
  <si>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</si>
  <si>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</si>
  <si>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</si>
  <si>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</si>
  <si>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</si>
  <si>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</si>
  <si>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</si>
  <si>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</si>
  <si>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</si>
  <si>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</si>
  <si>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</si>
  <si>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</si>
  <si>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</si>
  <si>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</si>
  <si>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</si>
  <si>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</si>
  <si>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</si>
  <si>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</si>
  <si>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</si>
  <si>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</si>
  <si>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</si>
  <si>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</si>
  <si>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</si>
  <si>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</si>
  <si>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</si>
  <si>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</si>
  <si>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</si>
  <si>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</si>
  <si>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</si>
  <si>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</si>
  <si>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</si>
  <si>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</si>
  <si>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</si>
  <si>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</si>
  <si>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</si>
  <si>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</si>
  <si>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</si>
  <si>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</si>
  <si>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</si>
  <si>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</si>
  <si>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</si>
  <si>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</si>
  <si>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</si>
  <si>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</si>
  <si>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</si>
  <si>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</si>
  <si>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</si>
  <si>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</si>
  <si>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</si>
  <si>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</si>
  <si>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</si>
  <si>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</si>
  <si>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</si>
  <si>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</si>
  <si>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</si>
  <si>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</si>
  <si>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</si>
  <si>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</si>
  <si>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</si>
  <si>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</si>
  <si>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</si>
  <si>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</si>
  <si>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</si>
  <si>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</si>
  <si>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</si>
  <si>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</si>
  <si>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</si>
  <si>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</si>
  <si>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</si>
  <si>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</si>
  <si>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</si>
  <si>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</si>
  <si>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</si>
  <si>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</si>
  <si>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</si>
  <si>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</si>
  <si>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</si>
  <si>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</si>
  <si>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</si>
  <si>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</si>
  <si>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</si>
  <si>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</si>
  <si>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</si>
  <si>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</si>
  <si>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</si>
  <si>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</si>
  <si>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</si>
  <si>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</si>
  <si>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</si>
  <si>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</si>
  <si>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</si>
  <si>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</si>
  <si>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</si>
  <si>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</si>
  <si>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</si>
  <si>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</si>
  <si>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</si>
  <si>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</si>
  <si>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</si>
  <si>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</si>
  <si>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</si>
  <si>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</si>
  <si>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</si>
  <si>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</si>
  <si>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</si>
  <si>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</si>
  <si>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</si>
  <si>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</si>
  <si>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</si>
  <si>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</si>
  <si>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</si>
  <si>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</si>
  <si>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</si>
  <si>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</si>
  <si>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</si>
  <si>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</si>
  <si>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</si>
  <si>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</si>
  <si>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</si>
  <si>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</si>
  <si>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</si>
  <si>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</si>
  <si>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</si>
  <si>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</si>
  <si>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</si>
  <si>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</si>
  <si>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</si>
  <si>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</si>
  <si>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</si>
  <si>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</si>
  <si>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</si>
  <si>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</si>
  <si>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</si>
  <si>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</si>
  <si>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</si>
  <si>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</si>
  <si>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</si>
  <si>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</si>
  <si>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</si>
  <si>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</si>
  <si>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</si>
  <si>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</si>
  <si>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</si>
  <si>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</si>
  <si>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</si>
  <si>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</si>
  <si>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</si>
  <si>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</si>
  <si>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</si>
  <si>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</si>
  <si>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</si>
  <si>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</si>
  <si>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</si>
  <si>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</si>
  <si>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</si>
  <si>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</si>
  <si>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</si>
  <si>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</si>
  <si>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</si>
  <si>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</si>
  <si>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</si>
  <si>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</si>
  <si>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</si>
  <si>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</si>
  <si>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</si>
  <si>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</si>
  <si>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</si>
  <si>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</si>
  <si>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</si>
  <si>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</si>
  <si>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</si>
  <si>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</si>
  <si>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</si>
  <si>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</si>
  <si>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</si>
  <si>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</si>
  <si>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</si>
  <si>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</si>
  <si>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</si>
  <si>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</si>
  <si>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</si>
  <si>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</si>
  <si>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</si>
  <si>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</si>
  <si>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</si>
  <si>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</si>
  <si>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</si>
  <si>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</si>
  <si>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</si>
  <si>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</si>
  <si>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</si>
  <si>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</si>
  <si>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</si>
  <si>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</si>
  <si>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</si>
  <si>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</si>
  <si>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</si>
  <si>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</si>
  <si>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</si>
  <si>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</si>
  <si>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</si>
  <si>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</si>
  <si>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</si>
  <si>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</si>
  <si>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</si>
  <si>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</si>
  <si>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</si>
  <si>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</si>
  <si>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</si>
  <si>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</si>
  <si>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</si>
  <si>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</si>
  <si>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</si>
  <si>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</si>
  <si>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</si>
  <si>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</si>
  <si>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</si>
  <si>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</si>
  <si>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</si>
  <si>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</si>
  <si>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</si>
  <si>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</si>
  <si>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</si>
  <si>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</si>
  <si>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</si>
  <si>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</si>
  <si>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</si>
  <si>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</si>
  <si>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</si>
  <si>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</si>
  <si>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</si>
  <si>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</si>
  <si>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</si>
  <si>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</si>
  <si>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</si>
  <si>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</si>
  <si>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</si>
  <si>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</si>
  <si>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</si>
  <si>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</si>
  <si>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</si>
  <si>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</si>
  <si>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</si>
  <si>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</si>
  <si>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</si>
  <si>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</si>
  <si>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</si>
  <si>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</si>
  <si>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</si>
  <si>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</si>
  <si>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</si>
  <si>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</si>
  <si>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</si>
  <si>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</si>
  <si>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</si>
  <si>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</si>
  <si>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</si>
  <si>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</si>
  <si>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</si>
  <si>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</si>
  <si>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</si>
  <si>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</si>
  <si>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</si>
  <si>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</si>
  <si>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</si>
  <si>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</si>
  <si>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</si>
  <si>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</si>
  <si>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</si>
  <si>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</si>
  <si>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</si>
  <si>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</si>
  <si>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</si>
  <si>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</si>
  <si>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</si>
  <si>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</si>
  <si>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</si>
  <si>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</si>
  <si>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</si>
  <si>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</si>
  <si>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</si>
  <si>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</si>
  <si>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</si>
  <si>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</si>
  <si>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</si>
  <si>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</si>
  <si>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</si>
  <si>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</si>
  <si>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</si>
  <si>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</si>
  <si>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</si>
  <si>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</si>
  <si>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</si>
  <si>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</si>
  <si>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</si>
  <si>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</si>
  <si>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</si>
  <si>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</si>
  <si>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</si>
  <si>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</si>
  <si>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</si>
  <si>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</si>
  <si>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</si>
  <si>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</si>
  <si>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</si>
  <si>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</si>
  <si>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</si>
  <si>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</si>
  <si>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</si>
  <si>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</si>
  <si>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</si>
  <si>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</si>
  <si>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</si>
  <si>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</si>
  <si>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</si>
  <si>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</si>
  <si>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</si>
  <si>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</si>
  <si>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</si>
  <si>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</si>
  <si>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</si>
  <si>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</si>
  <si>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</si>
  <si>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</si>
  <si>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</si>
  <si>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</si>
  <si>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</si>
  <si>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</si>
  <si>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</si>
  <si>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</si>
  <si>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</si>
  <si>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</si>
  <si>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</si>
  <si>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</si>
  <si>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</si>
  <si>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</si>
  <si>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</si>
  <si>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</si>
  <si>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</si>
  <si>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</si>
  <si>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</si>
  <si>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</si>
  <si>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</si>
  <si>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</si>
  <si>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</si>
  <si>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</si>
  <si>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</si>
  <si>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</si>
  <si>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</si>
  <si>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</si>
  <si>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</si>
  <si>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</si>
  <si>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</si>
  <si>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</si>
  <si>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</si>
  <si>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</si>
  <si>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</si>
  <si>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</si>
  <si>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</si>
  <si>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</si>
  <si>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</si>
  <si>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</si>
  <si>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</si>
  <si>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</si>
  <si>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</si>
  <si>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</si>
  <si>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</si>
  <si>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</si>
  <si>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</si>
  <si>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</si>
  <si>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</si>
  <si>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</si>
  <si>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</si>
  <si>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</si>
  <si>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</si>
  <si>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</si>
  <si>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</si>
  <si>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</si>
  <si>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</si>
  <si>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</si>
  <si>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</si>
  <si>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</si>
  <si>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</si>
  <si>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</si>
  <si>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</si>
  <si>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</si>
  <si>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</si>
  <si>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</si>
  <si>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</si>
  <si>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</si>
  <si>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</si>
  <si>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</si>
  <si>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</si>
  <si>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</si>
  <si>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</si>
  <si>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</si>
  <si>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</si>
  <si>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</si>
  <si>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</si>
  <si>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</si>
  <si>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</si>
  <si>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</si>
  <si>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</si>
  <si>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</si>
  <si>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</si>
  <si>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</si>
  <si>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</si>
  <si>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</si>
  <si>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</si>
  <si>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</si>
  <si>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</si>
  <si>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</si>
  <si>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</si>
  <si>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</si>
  <si>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</si>
  <si>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</si>
  <si>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</si>
  <si>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</si>
  <si>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</si>
  <si>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</si>
  <si>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</si>
  <si>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</si>
  <si>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</si>
  <si>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</si>
  <si>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</si>
  <si>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</si>
  <si>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</si>
  <si>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</si>
  <si>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</si>
  <si>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</si>
  <si>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</si>
  <si>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</si>
  <si>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</si>
  <si>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</si>
  <si>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</si>
  <si>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</si>
  <si>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</si>
  <si>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</si>
  <si>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</si>
  <si>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</si>
  <si>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</si>
  <si>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</si>
  <si>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</si>
  <si>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</si>
  <si>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</si>
  <si>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</si>
  <si>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</si>
  <si>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</si>
  <si>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</si>
  <si>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</si>
  <si>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</si>
  <si>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</si>
  <si>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</si>
  <si>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</si>
  <si>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</si>
  <si>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</si>
  <si>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</si>
  <si>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</si>
  <si>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</si>
  <si>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</si>
  <si>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</si>
  <si>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</si>
  <si>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</si>
  <si>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</si>
  <si>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</si>
  <si>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</si>
  <si>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</si>
  <si>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</si>
  <si>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</si>
  <si>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</si>
  <si>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</si>
  <si>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</si>
  <si>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</si>
  <si>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</si>
  <si>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</si>
  <si>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</si>
  <si>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</si>
  <si>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</si>
  <si>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</si>
  <si>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</si>
  <si>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</si>
  <si>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</si>
  <si>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</si>
  <si>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</si>
  <si>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</si>
  <si>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</si>
  <si>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</si>
  <si>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</si>
  <si>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</si>
  <si>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</si>
  <si>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</si>
  <si>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</si>
  <si>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</si>
  <si>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</si>
  <si>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</si>
  <si>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</si>
  <si>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</si>
  <si>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</si>
  <si>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</si>
  <si>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</si>
  <si>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</si>
  <si>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</si>
  <si>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</si>
  <si>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</si>
  <si>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</si>
  <si>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</si>
  <si>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</si>
  <si>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</si>
  <si>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</si>
  <si>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</si>
  <si>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</si>
  <si>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</si>
  <si>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</si>
  <si>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</si>
  <si>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</si>
  <si>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</si>
  <si>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</si>
  <si>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</si>
  <si>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</si>
  <si>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</si>
  <si>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</si>
  <si>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</si>
  <si>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</si>
  <si>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</si>
  <si>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</si>
  <si>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</si>
  <si>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</si>
  <si>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</si>
  <si>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</si>
  <si>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</si>
  <si>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</si>
  <si>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</si>
  <si>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</si>
  <si>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</si>
  <si>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</si>
  <si>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</si>
  <si>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</si>
  <si>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</si>
  <si>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</si>
  <si>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</si>
  <si>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</si>
  <si>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</si>
  <si>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</si>
  <si>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</si>
  <si>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</si>
  <si>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</si>
  <si>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</si>
  <si>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</si>
  <si>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</si>
  <si>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</si>
  <si>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</si>
  <si>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</si>
  <si>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</si>
  <si>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</si>
  <si>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</si>
  <si>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</si>
  <si>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</si>
  <si>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</si>
  <si>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</si>
  <si>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</si>
  <si>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</si>
  <si>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</si>
  <si>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</si>
  <si>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</si>
  <si>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</si>
  <si>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</si>
  <si>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</si>
  <si>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</si>
  <si>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</si>
  <si>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</si>
  <si>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</si>
  <si>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</si>
  <si>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</si>
  <si>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</si>
  <si>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</si>
  <si>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</si>
  <si>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</si>
  <si>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</si>
  <si>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</si>
  <si>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</si>
  <si>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</si>
  <si>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</si>
  <si>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</si>
  <si>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</si>
  <si>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</si>
  <si>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</si>
  <si>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</si>
  <si>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</si>
  <si>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</si>
  <si>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</si>
  <si>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</si>
  <si>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</si>
  <si>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</si>
  <si>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</si>
  <si>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</si>
  <si>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</si>
  <si>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</si>
  <si>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</si>
  <si>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</si>
  <si>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</si>
  <si>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</si>
  <si>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</si>
  <si>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</si>
  <si>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</si>
  <si>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</si>
  <si>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</si>
  <si>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</si>
  <si>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</si>
  <si>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</si>
  <si>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</si>
  <si>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</si>
  <si>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</si>
  <si>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</si>
  <si>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</si>
  <si>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</si>
  <si>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</si>
  <si>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</si>
  <si>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</si>
  <si>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</si>
  <si>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</si>
  <si>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</si>
  <si>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</si>
  <si>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</si>
  <si>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</si>
  <si>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</si>
  <si>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</si>
  <si>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</si>
  <si>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</si>
  <si>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</si>
  <si>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</si>
  <si>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</si>
  <si>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</si>
  <si>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</si>
  <si>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</si>
  <si>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</si>
  <si>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</si>
  <si>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</si>
  <si>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</si>
  <si>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</si>
  <si>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</si>
  <si>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</si>
  <si>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</si>
  <si>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</si>
  <si>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</si>
  <si>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</si>
  <si>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</si>
  <si>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</si>
  <si>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</si>
  <si>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</si>
  <si>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</si>
  <si>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</si>
  <si>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</si>
  <si>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</si>
  <si>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</si>
  <si>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</si>
  <si>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</si>
  <si>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</si>
  <si>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</si>
  <si>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</si>
  <si>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</si>
  <si>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</si>
  <si>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</si>
  <si>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</si>
  <si>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</si>
  <si>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</si>
  <si>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</si>
  <si>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</si>
  <si>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</si>
  <si>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</si>
  <si>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</si>
  <si>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</si>
  <si>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</si>
  <si>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</si>
  <si>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</si>
  <si>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</si>
  <si>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</si>
  <si>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</si>
  <si>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</si>
  <si>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</si>
  <si>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</si>
  <si>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</si>
  <si>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</si>
  <si>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</si>
  <si>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</si>
  <si>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</si>
  <si>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</si>
  <si>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</si>
  <si>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</si>
  <si>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</si>
  <si>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</si>
  <si>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</si>
  <si>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</si>
  <si>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</si>
  <si>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</si>
  <si>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</si>
  <si>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</si>
  <si>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</si>
  <si>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</si>
  <si>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</si>
  <si>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</si>
  <si>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</si>
  <si>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</si>
  <si>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</si>
  <si>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</si>
  <si>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</si>
  <si>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</si>
  <si>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</si>
  <si>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</si>
  <si>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</si>
  <si>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</si>
  <si>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</si>
  <si>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</si>
  <si>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</si>
  <si>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</si>
  <si>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</si>
  <si>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</si>
  <si>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</si>
  <si>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</si>
  <si>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</si>
  <si>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</si>
  <si>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</si>
  <si>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</si>
  <si>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</si>
  <si>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</si>
  <si>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</si>
  <si>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</si>
  <si>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</si>
  <si>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</si>
  <si>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</si>
  <si>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</si>
  <si>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</si>
  <si>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</si>
  <si>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</si>
  <si>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</si>
  <si>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</si>
  <si>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</si>
  <si>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</si>
  <si>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</si>
  <si>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</si>
  <si>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</si>
  <si>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</si>
  <si>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</si>
  <si>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</si>
  <si>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</si>
  <si>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</si>
  <si>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</si>
  <si>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</si>
  <si>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</si>
  <si>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</si>
  <si>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</si>
  <si>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</si>
  <si>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</si>
  <si>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</si>
  <si>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</si>
  <si>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</si>
  <si>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</si>
  <si>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</si>
  <si>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</si>
  <si>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</si>
  <si>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</si>
  <si>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</si>
  <si>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</si>
  <si>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</si>
  <si>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</si>
  <si>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</si>
  <si>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</si>
  <si>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</si>
  <si>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</si>
  <si>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</si>
  <si>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</si>
  <si>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</si>
  <si>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</si>
  <si>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</si>
  <si>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</si>
  <si>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</si>
  <si>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</si>
  <si>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</si>
  <si>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</si>
  <si>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</si>
  <si>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</si>
  <si>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</si>
  <si>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</si>
  <si>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</si>
  <si>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</si>
  <si>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</si>
  <si>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</si>
  <si>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</si>
  <si>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</si>
  <si>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</si>
  <si>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</si>
  <si>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</si>
  <si>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</si>
  <si>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</si>
  <si>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</si>
  <si>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</si>
  <si>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</si>
  <si>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</si>
  <si>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</si>
  <si>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</si>
  <si>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</si>
  <si>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</si>
  <si>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</si>
  <si>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</si>
  <si>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</si>
  <si>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</si>
  <si>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</si>
  <si>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</si>
  <si>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</si>
  <si>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</si>
  <si>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</si>
  <si>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</si>
  <si>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</si>
  <si>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</si>
  <si>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</si>
  <si>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</si>
  <si>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</si>
  <si>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</si>
  <si>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</si>
  <si>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</si>
  <si>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</si>
  <si>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</si>
  <si>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</si>
  <si>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</si>
  <si>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</si>
  <si>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</si>
  <si>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</si>
  <si>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</si>
  <si>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</si>
  <si>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</si>
  <si>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</si>
  <si>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</si>
  <si>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</si>
  <si>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</si>
  <si>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</si>
  <si>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</si>
  <si>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</si>
  <si>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</si>
  <si>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</si>
  <si>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</si>
  <si>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</si>
  <si>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</si>
  <si>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</si>
  <si>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</si>
  <si>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</si>
  <si>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</si>
  <si>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</si>
  <si>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</si>
  <si>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</si>
  <si>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</si>
  <si>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</si>
  <si>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</si>
  <si>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</si>
  <si>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</si>
  <si>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</si>
  <si>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</si>
  <si>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</si>
  <si>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</si>
  <si>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</si>
  <si>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</si>
  <si>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</si>
  <si>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</si>
  <si>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</si>
  <si>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</si>
  <si>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</si>
  <si>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</si>
  <si>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</si>
  <si>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</si>
  <si>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</si>
  <si>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</si>
  <si>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</si>
  <si>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</si>
  <si>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</si>
  <si>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</si>
  <si>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</si>
  <si>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</si>
  <si>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</si>
  <si>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</si>
  <si>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</si>
  <si>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</si>
  <si>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</si>
  <si>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</si>
  <si>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</si>
  <si>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</si>
  <si>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</si>
  <si>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</si>
  <si>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</si>
  <si>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</si>
  <si>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</si>
  <si>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</si>
  <si>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</si>
  <si>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</si>
  <si>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</si>
  <si>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</si>
  <si>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</si>
  <si>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</si>
  <si>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</si>
  <si>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</si>
  <si>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</si>
  <si>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</si>
  <si>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</si>
  <si>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</si>
  <si>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</si>
  <si>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</si>
  <si>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</si>
  <si>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</si>
  <si>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</si>
  <si>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</si>
  <si>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</si>
  <si>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</si>
  <si>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</si>
  <si>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</si>
  <si>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</si>
  <si>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</si>
  <si>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</si>
  <si>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</si>
  <si>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</si>
  <si>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</si>
  <si>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</si>
  <si>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</si>
  <si>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</si>
  <si>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</si>
  <si>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</si>
  <si>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</si>
  <si>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</si>
  <si>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</si>
  <si>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</si>
  <si>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</si>
  <si>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</si>
  <si>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</si>
  <si>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</si>
  <si>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</si>
  <si>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</si>
  <si>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</si>
  <si>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</si>
  <si>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</si>
  <si>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</si>
  <si>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</si>
  <si>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</si>
  <si>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</si>
  <si>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</si>
  <si>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</si>
  <si>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</si>
  <si>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</si>
  <si>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</si>
  <si>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</si>
  <si>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</si>
  <si>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</si>
  <si>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</si>
  <si>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</si>
  <si>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</si>
  <si>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</si>
  <si>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</si>
  <si>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</si>
  <si>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</si>
  <si>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</si>
  <si>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</si>
  <si>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</si>
  <si>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</si>
  <si>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</si>
  <si>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</si>
  <si>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</si>
  <si>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</si>
  <si>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</si>
  <si>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</si>
  <si>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</si>
  <si>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</si>
  <si>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</si>
  <si>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</si>
  <si>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</si>
  <si>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</si>
  <si>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</si>
  <si>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</si>
  <si>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</si>
  <si>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</si>
  <si>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</si>
  <si>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</si>
  <si>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</si>
  <si>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</si>
  <si>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</si>
  <si>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</si>
  <si>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</si>
  <si>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</si>
  <si>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</si>
  <si>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</si>
  <si>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</si>
  <si>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</si>
  <si>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</si>
  <si>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</si>
  <si>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</si>
  <si>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</si>
  <si>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</si>
  <si>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</si>
  <si>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</si>
  <si>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</si>
  <si>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</si>
  <si>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</si>
  <si>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</si>
  <si>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</si>
  <si>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</si>
  <si>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</si>
  <si>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</si>
  <si>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</si>
  <si>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</si>
  <si>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</si>
  <si>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</si>
  <si>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</si>
  <si>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</si>
  <si>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</si>
  <si>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</si>
  <si>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</si>
  <si>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</si>
  <si>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</si>
  <si>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</si>
  <si>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</si>
  <si>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</si>
  <si>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</si>
  <si>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</si>
  <si>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</si>
  <si>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</si>
  <si>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</si>
  <si>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</si>
  <si>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</si>
  <si>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</si>
  <si>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</si>
  <si>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</si>
  <si>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</si>
  <si>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</si>
  <si>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</si>
  <si>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</si>
  <si>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</si>
  <si>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</si>
  <si>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</si>
  <si>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</si>
  <si>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</si>
  <si>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</si>
  <si>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</si>
  <si>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</si>
  <si>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</si>
  <si>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</si>
  <si>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</si>
  <si>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</si>
  <si>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</si>
  <si>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</si>
  <si>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</si>
  <si>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</si>
  <si>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</si>
  <si>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</si>
  <si>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</si>
  <si>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</si>
  <si>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</si>
  <si>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</si>
  <si>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</si>
  <si>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</si>
  <si>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</si>
  <si>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</si>
  <si>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</si>
  <si>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</si>
  <si>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</si>
  <si>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</si>
  <si>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</si>
  <si>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</si>
  <si>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</si>
  <si>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</si>
  <si>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</si>
  <si>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</si>
  <si>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</si>
  <si>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</si>
  <si>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</si>
  <si>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</si>
  <si>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</si>
  <si>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</si>
  <si>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</si>
  <si>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</si>
  <si>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</si>
  <si>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</si>
  <si>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</si>
  <si>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</si>
  <si>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</si>
  <si>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</si>
  <si>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</si>
  <si>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</si>
  <si>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</si>
  <si>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</si>
  <si>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</si>
  <si>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</si>
  <si>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</si>
  <si>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</si>
  <si>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</si>
  <si>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</si>
  <si>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</si>
  <si>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</si>
  <si>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</si>
  <si>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</si>
  <si>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</si>
  <si>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</si>
  <si>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</si>
  <si>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</si>
  <si>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</si>
  <si>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</si>
  <si>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</si>
  <si>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</si>
  <si>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</si>
  <si>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</si>
  <si>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</si>
  <si>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</si>
  <si>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</si>
  <si>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</si>
  <si>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</si>
  <si>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</si>
  <si>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</si>
  <si>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</si>
  <si>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</si>
  <si>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</si>
  <si>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</si>
  <si>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</si>
  <si>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</si>
  <si>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</si>
  <si>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</si>
  <si>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</si>
  <si>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</si>
  <si>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</si>
  <si>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</si>
  <si>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</si>
  <si>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</si>
  <si>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</si>
  <si>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</si>
  <si>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</si>
  <si>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</si>
  <si>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</si>
  <si>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</si>
  <si>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</si>
  <si>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</si>
  <si>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</si>
  <si>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</si>
  <si>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</si>
  <si>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</si>
  <si>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</si>
  <si>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</si>
  <si>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</si>
  <si>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</si>
  <si>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</si>
  <si>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</si>
  <si>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</si>
  <si>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</si>
  <si>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</si>
  <si>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</si>
  <si>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</si>
  <si>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</si>
  <si>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</si>
  <si>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</si>
  <si>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</si>
  <si>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</si>
  <si>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</si>
  <si>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</si>
  <si>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</si>
  <si>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</si>
  <si>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</si>
  <si>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</si>
  <si>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</si>
  <si>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</si>
  <si>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</si>
  <si>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</si>
  <si>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</si>
  <si>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</si>
  <si>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</si>
  <si>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</si>
  <si>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</si>
  <si>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</si>
  <si>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</si>
  <si>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</si>
  <si>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</si>
  <si>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</si>
  <si>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</si>
  <si>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</si>
  <si>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</si>
  <si>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</si>
  <si>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</si>
  <si>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</si>
  <si>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</si>
  <si>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</si>
  <si>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</si>
  <si>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</si>
  <si>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</si>
  <si>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</si>
  <si>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</si>
  <si>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</si>
  <si>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</si>
  <si>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</si>
  <si>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</si>
  <si>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</si>
  <si>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</si>
  <si>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</si>
  <si>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</si>
  <si>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</si>
  <si>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</si>
  <si>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</si>
  <si>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</si>
  <si>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</si>
  <si>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</si>
  <si>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</si>
  <si>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</si>
  <si>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</si>
  <si>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</si>
  <si>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</si>
  <si>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</si>
  <si>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</si>
  <si>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</si>
  <si>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</si>
  <si>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</si>
  <si>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</si>
  <si>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</si>
  <si>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</si>
  <si>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</si>
  <si>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</si>
  <si>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</si>
  <si>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</si>
  <si>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</si>
  <si>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</si>
  <si>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</si>
  <si>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</si>
  <si>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</si>
  <si>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</si>
  <si>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</si>
  <si>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</si>
  <si>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</si>
  <si>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</si>
  <si>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</si>
  <si>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</si>
  <si>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</si>
  <si>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</si>
  <si>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</si>
  <si>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</si>
  <si>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</si>
  <si>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</si>
  <si>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</si>
  <si>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</si>
  <si>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</si>
  <si>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</si>
  <si>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</si>
  <si>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</si>
  <si>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</si>
  <si>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</si>
  <si>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</si>
  <si>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</si>
  <si>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</si>
  <si>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</si>
  <si>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</si>
  <si>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</si>
  <si>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</si>
  <si>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</si>
  <si>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</si>
  <si>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</si>
  <si>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</si>
  <si>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</si>
  <si>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</si>
  <si>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</si>
  <si>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</si>
  <si>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</si>
  <si>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</si>
  <si>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</si>
  <si>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</si>
  <si>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</si>
  <si>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</si>
  <si>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</si>
  <si>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</si>
  <si>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</si>
  <si>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</si>
  <si>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</si>
  <si>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</si>
  <si>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</si>
  <si>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</si>
  <si>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</si>
  <si>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</si>
  <si>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</si>
  <si>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</si>
  <si>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</si>
  <si>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</si>
  <si>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</si>
  <si>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</si>
  <si>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</si>
  <si>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</si>
  <si>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</si>
  <si>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</si>
  <si>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</si>
  <si>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</si>
  <si>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</si>
  <si>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</si>
  <si>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</si>
  <si>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</si>
  <si>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</si>
  <si>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</si>
  <si>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</si>
  <si>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</si>
  <si>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</si>
  <si>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</si>
  <si>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</si>
  <si>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</si>
  <si>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</si>
  <si>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</si>
  <si>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</si>
  <si>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</si>
  <si>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</si>
  <si>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</si>
  <si>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</si>
  <si>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</si>
  <si>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</si>
  <si>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</si>
  <si>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</si>
  <si>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</si>
  <si>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</si>
  <si>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</si>
  <si>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</si>
  <si>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</si>
  <si>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</si>
  <si>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</si>
  <si>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</si>
  <si>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</si>
  <si>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</si>
  <si>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</si>
  <si>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</si>
  <si>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</si>
  <si>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</si>
  <si>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</si>
  <si>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</si>
  <si>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</si>
  <si>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</si>
  <si>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</si>
  <si>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</si>
  <si>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</si>
  <si>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</si>
  <si>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</si>
  <si>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</si>
  <si>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</si>
  <si>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</si>
  <si>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</si>
  <si>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</si>
  <si>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</si>
  <si>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</si>
  <si>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</si>
  <si>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</si>
  <si>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</si>
  <si>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</si>
  <si>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</si>
  <si>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</si>
  <si>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</si>
  <si>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</si>
  <si>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</si>
  <si>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</si>
  <si>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</si>
  <si>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</si>
  <si>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</si>
  <si>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</si>
  <si>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</si>
  <si>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</si>
  <si>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</si>
  <si>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</si>
  <si>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</si>
  <si>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</si>
  <si>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</si>
  <si>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</si>
  <si>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</si>
  <si>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</si>
  <si>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</si>
  <si>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</si>
  <si>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</si>
  <si>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</si>
  <si>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</si>
  <si>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</si>
  <si>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</si>
  <si>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</si>
  <si>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</si>
  <si>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</si>
  <si>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</si>
  <si>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</si>
  <si>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</si>
  <si>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</si>
  <si>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</si>
  <si>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</si>
  <si>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</si>
  <si>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</si>
  <si>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</si>
  <si>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</si>
  <si>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</si>
  <si>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</si>
  <si>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</si>
  <si>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</si>
  <si>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</si>
  <si>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</si>
  <si>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</si>
  <si>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</si>
  <si>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</si>
  <si>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</si>
  <si>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</si>
  <si>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</si>
  <si>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</si>
  <si>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</si>
  <si>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</si>
  <si>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</si>
  <si>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</si>
  <si>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</si>
  <si>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</si>
  <si>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</si>
  <si>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</si>
  <si>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</si>
  <si>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</si>
  <si>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</si>
  <si>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</si>
  <si>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</si>
  <si>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</si>
  <si>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</si>
  <si>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</si>
  <si>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</si>
  <si>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</si>
  <si>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</si>
  <si>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</si>
  <si>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</si>
  <si>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</si>
  <si>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</si>
  <si>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</si>
  <si>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</si>
  <si>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</si>
  <si>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</si>
  <si>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</si>
  <si>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</si>
  <si>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</si>
  <si>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</si>
  <si>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</si>
  <si>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</si>
  <si>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</si>
  <si>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</si>
  <si>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</si>
  <si>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</si>
  <si>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</si>
  <si>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</si>
  <si>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</si>
  <si>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</si>
  <si>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</si>
  <si>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</si>
  <si>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</si>
  <si>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</si>
  <si>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</si>
  <si>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</si>
  <si>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</si>
  <si>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</si>
  <si>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</si>
  <si>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</si>
  <si>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</si>
  <si>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</si>
  <si>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</si>
  <si>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</si>
  <si>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</si>
  <si>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</si>
  <si>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</si>
  <si>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</si>
  <si>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</si>
  <si>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</si>
  <si>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</si>
  <si>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</si>
  <si>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</si>
  <si>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</si>
  <si>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</si>
  <si>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</si>
  <si>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</si>
  <si>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</si>
  <si>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</si>
  <si>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</si>
  <si>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</si>
  <si>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</si>
  <si>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</si>
  <si>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</si>
  <si>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</si>
  <si>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</si>
  <si>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</si>
  <si>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</si>
  <si>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</si>
  <si>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</si>
  <si>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</si>
  <si>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</si>
  <si>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</si>
  <si>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</si>
  <si>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</si>
  <si>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</si>
  <si>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</si>
  <si>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</si>
  <si>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</si>
  <si>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</si>
  <si>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</si>
  <si>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</si>
  <si>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</si>
  <si>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</si>
  <si>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</si>
  <si>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</si>
  <si>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</si>
  <si>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</si>
  <si>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</si>
  <si>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</si>
  <si>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</si>
  <si>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</si>
  <si>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</si>
  <si>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</si>
  <si>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</si>
  <si>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</si>
  <si>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</si>
  <si>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</si>
  <si>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</si>
  <si>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</si>
  <si>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</si>
  <si>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</si>
  <si>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</si>
  <si>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</si>
  <si>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</si>
  <si>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</si>
  <si>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</si>
  <si>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</si>
  <si>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</si>
  <si>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</si>
  <si>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</si>
  <si>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</si>
  <si>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</si>
  <si>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</si>
  <si>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</si>
  <si>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</si>
  <si>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</si>
  <si>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</si>
  <si>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</si>
  <si>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</si>
  <si>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</si>
  <si>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</si>
  <si>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</si>
  <si>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</si>
  <si>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</si>
  <si>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</si>
  <si>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</si>
  <si>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</si>
  <si>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</si>
  <si>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</si>
  <si>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</si>
  <si>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</si>
  <si>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</si>
  <si>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</si>
  <si>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</si>
  <si>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</si>
  <si>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</si>
  <si>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</si>
  <si>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</si>
  <si>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</si>
  <si>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</si>
  <si>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</si>
  <si>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</si>
  <si>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</si>
  <si>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</si>
  <si>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</si>
  <si>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</si>
  <si>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</si>
  <si>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</si>
  <si>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</si>
  <si>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</si>
  <si>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</si>
  <si>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</si>
  <si>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</si>
  <si>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</si>
  <si>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</si>
  <si>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</si>
  <si>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</si>
  <si>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</si>
  <si>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</si>
  <si>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</si>
  <si>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</si>
  <si>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</si>
  <si>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</si>
  <si>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</si>
  <si>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</si>
  <si>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</si>
  <si>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</si>
  <si>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</si>
  <si>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</si>
  <si>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</si>
  <si>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</si>
  <si>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</si>
  <si>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</si>
  <si>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</si>
  <si>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</si>
  <si>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</si>
  <si>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</si>
  <si>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</si>
  <si>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</si>
  <si>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</si>
  <si>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</si>
  <si>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</si>
  <si>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</si>
  <si>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</si>
  <si>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</si>
  <si>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</si>
  <si>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</si>
  <si>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</si>
  <si>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</si>
  <si>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</si>
  <si>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</si>
  <si>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</si>
  <si>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</si>
  <si>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</si>
  <si>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</si>
  <si>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</si>
  <si>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</si>
  <si>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</si>
  <si>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</si>
  <si>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</si>
  <si>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</si>
  <si>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</si>
  <si>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</si>
  <si>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</si>
  <si>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</si>
  <si>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</si>
  <si>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</si>
  <si>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</si>
  <si>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</si>
  <si>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</si>
  <si>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</si>
  <si>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</si>
  <si>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</si>
  <si>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</si>
  <si>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</si>
  <si>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</si>
  <si>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</si>
  <si>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</si>
  <si>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</si>
  <si>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</si>
  <si>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</si>
  <si>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</si>
  <si>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</si>
  <si>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</si>
  <si>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</si>
  <si>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</si>
  <si>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</si>
  <si>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</si>
  <si>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</si>
  <si>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</si>
  <si>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</si>
  <si>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</si>
  <si>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</si>
  <si>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</si>
  <si>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</si>
  <si>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</si>
  <si>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</si>
  <si>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</si>
  <si>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</si>
  <si>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</si>
  <si>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</si>
  <si>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</si>
  <si>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</si>
  <si>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</si>
  <si>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</si>
  <si>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</si>
  <si>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</si>
  <si>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</si>
  <si>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</si>
  <si>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</si>
  <si>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</si>
  <si>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</si>
  <si>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</si>
  <si>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</si>
  <si>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</si>
  <si>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</si>
  <si>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</si>
  <si>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</si>
  <si>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</si>
  <si>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</si>
  <si>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</si>
  <si>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</si>
  <si>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</si>
  <si>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</si>
  <si>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</si>
  <si>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</si>
  <si>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</si>
  <si>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</si>
  <si>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</si>
  <si>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</si>
  <si>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</si>
  <si>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</si>
  <si>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</si>
  <si>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</si>
  <si>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</si>
  <si>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</si>
  <si>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</si>
  <si>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</si>
  <si>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</si>
  <si>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</si>
  <si>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</si>
  <si>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</si>
  <si>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</si>
  <si>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</si>
  <si>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</si>
  <si>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</si>
  <si>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</si>
  <si>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</si>
  <si>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</si>
  <si>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</si>
  <si>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</si>
  <si>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</si>
  <si>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</si>
  <si>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</si>
  <si>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</si>
  <si>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</si>
  <si>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</si>
  <si>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</si>
  <si>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</si>
  <si>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</si>
  <si>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</si>
  <si>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</si>
  <si>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</si>
  <si>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</si>
  <si>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</si>
  <si>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</si>
  <si>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</si>
  <si>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</si>
  <si>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</si>
  <si>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</si>
  <si>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</si>
  <si>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</si>
  <si>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</si>
  <si>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</si>
  <si>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</si>
  <si>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</si>
  <si>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</si>
  <si>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</si>
  <si>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</si>
  <si>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</si>
  <si>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</si>
  <si>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</si>
  <si>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</si>
  <si>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</si>
  <si>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</si>
  <si>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</si>
  <si>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</si>
  <si>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</si>
  <si>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</si>
  <si>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</si>
  <si>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</si>
  <si>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</si>
  <si>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</si>
  <si>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</si>
  <si>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</si>
  <si>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</si>
  <si>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</si>
  <si>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</si>
  <si>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</si>
  <si>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</si>
  <si>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</si>
  <si>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</si>
  <si>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</si>
  <si>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</si>
  <si>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</si>
  <si>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</si>
  <si>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</si>
  <si>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</si>
  <si>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</si>
  <si>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</si>
  <si>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</si>
  <si>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</si>
  <si>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</si>
  <si>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</si>
  <si>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</si>
  <si>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</si>
  <si>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</si>
  <si>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</si>
  <si>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</si>
  <si>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</si>
  <si>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</si>
  <si>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</si>
  <si>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</si>
  <si>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</si>
  <si>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</si>
  <si>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</si>
  <si>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</si>
  <si>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</si>
  <si>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</si>
  <si>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</si>
  <si>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</si>
  <si>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</si>
  <si>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</si>
  <si>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</si>
  <si>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</si>
  <si>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</si>
  <si>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</si>
  <si>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</si>
  <si>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</si>
  <si>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</si>
  <si>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</si>
  <si>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</si>
  <si>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</si>
  <si>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</si>
  <si>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</si>
  <si>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</si>
  <si>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</si>
  <si>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</si>
  <si>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</si>
  <si>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</si>
  <si>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</si>
  <si>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</si>
  <si>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</si>
  <si>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</si>
  <si>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</si>
  <si>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</si>
  <si>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</si>
  <si>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</si>
  <si>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</si>
  <si>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</si>
  <si>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</si>
  <si>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</si>
  <si>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</si>
  <si>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</si>
  <si>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</si>
  <si>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</si>
  <si>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</si>
  <si>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</si>
  <si>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</si>
  <si>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</si>
  <si>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</si>
  <si>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</si>
  <si>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</si>
  <si>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</si>
  <si>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</si>
  <si>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</si>
  <si>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</si>
  <si>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</si>
  <si>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</si>
  <si>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</si>
  <si>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</si>
  <si>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</si>
  <si>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</si>
  <si>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</si>
  <si>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</si>
  <si>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</si>
  <si>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</si>
  <si>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</si>
  <si>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</si>
  <si>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</si>
  <si>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</si>
  <si>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</si>
  <si>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</si>
  <si>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</si>
  <si>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</si>
  <si>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</si>
  <si>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</si>
  <si>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</si>
  <si>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</si>
  <si>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</si>
  <si>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</si>
  <si>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</si>
  <si>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</si>
  <si>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</si>
  <si>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</si>
  <si>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</si>
  <si>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</si>
  <si>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</si>
  <si>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</si>
  <si>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</si>
  <si>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</si>
  <si>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</si>
  <si>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</si>
  <si>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</si>
  <si>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</si>
  <si>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</si>
  <si>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</si>
  <si>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</si>
  <si>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</si>
  <si>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</si>
  <si>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</si>
  <si>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</si>
  <si>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</si>
  <si>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</si>
  <si>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</si>
  <si>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</si>
  <si>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</si>
  <si>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</si>
  <si>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</si>
  <si>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</si>
  <si>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</si>
  <si>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</si>
  <si>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</si>
  <si>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</si>
  <si>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</si>
  <si>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</si>
  <si>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</si>
  <si>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</si>
  <si>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</si>
  <si>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</si>
  <si>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</si>
  <si>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</si>
  <si>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</si>
  <si>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</si>
  <si>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</si>
  <si>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</si>
  <si>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</si>
  <si>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</si>
  <si>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</si>
  <si>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</si>
  <si>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</si>
  <si>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</si>
  <si>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</si>
  <si>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</si>
  <si>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</si>
  <si>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</si>
  <si>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</si>
  <si>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</si>
  <si>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</si>
  <si>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</si>
  <si>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</si>
  <si>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</si>
  <si>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</si>
  <si>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</si>
  <si>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</si>
  <si>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</si>
  <si>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</si>
  <si>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</si>
  <si>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</si>
  <si>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</si>
  <si>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</si>
  <si>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</si>
  <si>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</si>
  <si>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</si>
  <si>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</si>
  <si>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</si>
  <si>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</si>
  <si>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</si>
  <si>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</si>
  <si>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</si>
  <si>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</si>
  <si>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</si>
  <si>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</si>
  <si>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</si>
  <si>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</si>
  <si>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</si>
  <si>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</si>
  <si>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</si>
  <si>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</si>
  <si>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</si>
  <si>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</si>
  <si>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</si>
  <si>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</si>
  <si>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</si>
  <si>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</si>
  <si>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</si>
  <si>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</si>
  <si>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</si>
  <si>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</si>
  <si>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</si>
  <si>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</si>
  <si>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</si>
  <si>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</si>
  <si>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</si>
  <si>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</si>
  <si>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</si>
  <si>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</si>
  <si>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</si>
  <si>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</si>
  <si>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</si>
  <si>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</si>
  <si>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</si>
  <si>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</si>
  <si>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</si>
  <si>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</si>
  <si>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</si>
  <si>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</si>
  <si>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</si>
  <si>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</si>
  <si>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</si>
  <si>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</si>
  <si>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</si>
  <si>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</si>
  <si>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</si>
  <si>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</si>
  <si>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</si>
  <si>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</si>
  <si>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</si>
  <si>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</si>
  <si>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</si>
  <si>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</si>
  <si>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</si>
  <si>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</si>
  <si>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</si>
  <si>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</si>
  <si>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</si>
  <si>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</si>
  <si>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</si>
  <si>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</si>
  <si>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</si>
  <si>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</si>
  <si>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</si>
  <si>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</si>
  <si>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</si>
  <si>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</si>
  <si>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</si>
  <si>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</si>
  <si>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</si>
  <si>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</si>
  <si>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</si>
  <si>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</si>
  <si>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</si>
  <si>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</si>
  <si>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</si>
  <si>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</si>
  <si>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</si>
  <si>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</si>
  <si>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</si>
  <si>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</si>
  <si>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</si>
  <si>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</si>
  <si>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</si>
  <si>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</si>
  <si>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</si>
  <si>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</si>
  <si>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</si>
  <si>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</si>
  <si>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</si>
  <si>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</si>
  <si>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</si>
  <si>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</si>
  <si>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</si>
  <si>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</si>
  <si>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</si>
  <si>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</si>
  <si>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</si>
  <si>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</si>
  <si>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</si>
  <si>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</si>
  <si>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</si>
  <si>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</si>
  <si>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</si>
  <si>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</si>
  <si>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</si>
  <si>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</si>
  <si>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</si>
  <si>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</si>
  <si>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</si>
  <si>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</si>
  <si>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</si>
  <si>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</si>
  <si>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</si>
  <si>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</si>
  <si>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</si>
  <si>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</si>
  <si>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</si>
  <si>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</si>
  <si>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</si>
  <si>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</si>
  <si>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</si>
  <si>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</si>
  <si>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</si>
  <si>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</si>
  <si>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</si>
  <si>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</si>
  <si>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</si>
  <si>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</si>
  <si>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</si>
  <si>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</si>
  <si>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</si>
  <si>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</si>
  <si>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</si>
  <si>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</si>
  <si>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</si>
  <si>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</si>
  <si>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</si>
  <si>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</si>
  <si>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</si>
  <si>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</si>
  <si>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</si>
  <si>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</si>
  <si>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</si>
  <si>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</si>
  <si>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</si>
  <si>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</si>
  <si>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</si>
  <si>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</si>
  <si>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</si>
  <si>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</si>
  <si>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</si>
  <si>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</si>
  <si>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</si>
  <si>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</si>
  <si>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</si>
  <si>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</si>
  <si>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</si>
  <si>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</si>
  <si>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</si>
  <si>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</si>
  <si>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</si>
  <si>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</si>
  <si>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</si>
  <si>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</si>
  <si>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</si>
  <si>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</si>
  <si>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</si>
  <si>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</si>
  <si>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</si>
  <si>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</si>
  <si>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</si>
  <si>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</si>
  <si>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</si>
  <si>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</si>
  <si>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</si>
  <si>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</si>
  <si>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</si>
  <si>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</si>
  <si>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</si>
  <si>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</si>
  <si>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</si>
  <si>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</si>
  <si>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</si>
  <si>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</si>
  <si>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</si>
  <si>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</si>
  <si>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</si>
  <si>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</si>
  <si>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</si>
  <si>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</si>
  <si>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</si>
  <si>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</si>
  <si>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</si>
  <si>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</si>
  <si>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</si>
  <si>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</si>
  <si>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</si>
  <si>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</si>
  <si>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</si>
  <si>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</si>
  <si>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</si>
  <si>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</si>
  <si>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</si>
  <si>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</si>
  <si>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</si>
  <si>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</si>
  <si>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</si>
  <si>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</si>
  <si>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</si>
  <si>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</si>
  <si>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</si>
  <si>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</si>
  <si>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</si>
  <si>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</si>
  <si>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</si>
  <si>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</si>
  <si>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</si>
  <si>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</si>
  <si>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</si>
  <si>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</si>
  <si>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</si>
  <si>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</si>
  <si>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</si>
  <si>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</si>
  <si>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</si>
  <si>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</si>
  <si>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</si>
  <si>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</si>
  <si>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</si>
  <si>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</si>
  <si>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</si>
  <si>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</si>
  <si>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</si>
  <si>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</si>
  <si>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</si>
  <si>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</si>
  <si>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</si>
  <si>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</si>
  <si>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</si>
  <si>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</si>
  <si>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</si>
  <si>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</si>
  <si>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</si>
  <si>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</si>
  <si>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</si>
  <si>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</si>
  <si>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</si>
  <si>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</si>
  <si>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</si>
  <si>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</si>
  <si>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</si>
  <si>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</si>
  <si>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</si>
  <si>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</si>
  <si>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</si>
  <si>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</si>
  <si>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</si>
  <si>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</si>
  <si>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</si>
  <si>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</si>
  <si>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</si>
  <si>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</si>
  <si>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</si>
  <si>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</si>
  <si>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</si>
  <si>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</si>
  <si>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</si>
  <si>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</si>
  <si>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</si>
  <si>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</si>
  <si>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</si>
  <si>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</si>
  <si>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</si>
  <si>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</si>
  <si>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</si>
  <si>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</si>
  <si>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</si>
  <si>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</si>
  <si>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</si>
  <si>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</si>
  <si>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</si>
  <si>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</si>
  <si>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</si>
  <si>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</si>
  <si>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</si>
  <si>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</si>
  <si>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</si>
  <si>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</si>
  <si>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</si>
  <si>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</si>
  <si>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</si>
  <si>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</si>
  <si>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</si>
  <si>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</si>
  <si>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</si>
  <si>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</si>
  <si>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</si>
  <si>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</si>
  <si>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</si>
  <si>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</si>
  <si>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</si>
  <si>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</si>
  <si>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</si>
  <si>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</si>
  <si>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</si>
  <si>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</si>
  <si>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</si>
  <si>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</si>
  <si>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</si>
  <si>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</si>
  <si>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</si>
  <si>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</si>
  <si>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</si>
  <si>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</si>
  <si>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</si>
  <si>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</si>
  <si>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</si>
  <si>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</si>
  <si>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</si>
  <si>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</si>
  <si>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</si>
  <si>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</si>
  <si>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</si>
  <si>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</si>
  <si>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</si>
  <si>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</si>
  <si>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</si>
  <si>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</si>
  <si>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</si>
  <si>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</si>
  <si>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</si>
  <si>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</si>
  <si>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</si>
  <si>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</si>
  <si>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</si>
  <si>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</si>
  <si>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</si>
  <si>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</si>
  <si>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</si>
  <si>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</si>
  <si>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</si>
  <si>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</si>
  <si>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</si>
  <si>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</si>
  <si>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</si>
  <si>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</si>
  <si>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</si>
  <si>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</si>
  <si>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</si>
  <si>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</si>
  <si>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</si>
  <si>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</si>
  <si>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</si>
  <si>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</si>
  <si>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</si>
  <si>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</si>
  <si>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</si>
  <si>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</si>
  <si>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</si>
  <si>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</si>
  <si>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</si>
  <si>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</si>
  <si>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</si>
  <si>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</si>
  <si>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</si>
  <si>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</si>
  <si>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</si>
  <si>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</si>
  <si>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</si>
  <si>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</si>
  <si>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</si>
  <si>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</si>
  <si>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</si>
  <si>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</si>
  <si>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</si>
  <si>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</si>
  <si>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</si>
  <si>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</si>
  <si>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</si>
  <si>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</si>
  <si>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</si>
  <si>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</si>
  <si>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</si>
  <si>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</si>
  <si>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</si>
  <si>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</si>
  <si>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</si>
  <si>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</si>
  <si>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</si>
  <si>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</si>
  <si>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</si>
  <si>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</si>
  <si>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</si>
  <si>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</si>
  <si>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</si>
  <si>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</si>
  <si>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</si>
  <si>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</si>
  <si>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</si>
  <si>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</si>
  <si>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</si>
  <si>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</si>
  <si>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</si>
  <si>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</si>
  <si>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</si>
  <si>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</si>
  <si>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</si>
  <si>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</si>
  <si>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</si>
  <si>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</si>
  <si>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</si>
  <si>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</si>
  <si>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</si>
  <si>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</si>
  <si>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</si>
  <si>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</si>
  <si>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</si>
  <si>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</si>
  <si>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</si>
  <si>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</si>
  <si>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</si>
  <si>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</si>
  <si>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</si>
  <si>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</si>
  <si>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</si>
  <si>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</si>
  <si>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</si>
  <si>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</si>
  <si>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</si>
  <si>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</si>
  <si>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</si>
  <si>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</si>
  <si>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</si>
  <si>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</si>
  <si>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</si>
  <si>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</si>
  <si>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</si>
  <si>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</si>
  <si>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</si>
  <si>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</si>
  <si>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</si>
  <si>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</si>
  <si>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</si>
  <si>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</si>
  <si>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</si>
  <si>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</si>
  <si>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</si>
  <si>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</si>
  <si>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</si>
  <si>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</si>
  <si>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</si>
  <si>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</si>
  <si>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</si>
  <si>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</si>
  <si>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</si>
  <si>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</si>
  <si>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</si>
  <si>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</si>
  <si>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</si>
  <si>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</si>
  <si>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</si>
  <si>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</si>
  <si>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</si>
  <si>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</si>
  <si>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</si>
  <si>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</si>
  <si>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</si>
  <si>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</si>
  <si>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</si>
  <si>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</si>
  <si>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</si>
  <si>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</si>
  <si>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</si>
  <si>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</si>
  <si>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</si>
  <si>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</si>
  <si>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</si>
  <si>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</si>
  <si>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</si>
  <si>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</si>
  <si>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</si>
  <si>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</si>
  <si>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</si>
  <si>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</si>
  <si>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</si>
  <si>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</si>
  <si>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</si>
  <si>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</si>
  <si>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</si>
  <si>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</si>
  <si>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</si>
  <si>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</si>
  <si>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</si>
  <si>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</si>
  <si>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</si>
  <si>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</si>
  <si>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</si>
  <si>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</si>
  <si>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</si>
  <si>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</si>
  <si>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</si>
  <si>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</si>
  <si>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</si>
  <si>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</si>
  <si>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</si>
  <si>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</si>
  <si>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</si>
  <si>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</si>
  <si>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</si>
  <si>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</si>
  <si>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</si>
  <si>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</si>
  <si>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</si>
  <si>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</si>
  <si>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</si>
  <si>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</si>
  <si>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</si>
  <si>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</si>
  <si>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</si>
  <si>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</si>
  <si>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</si>
  <si>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</si>
  <si>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</si>
  <si>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</si>
  <si>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</si>
  <si>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</si>
  <si>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</si>
  <si>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</si>
  <si>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</si>
  <si>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</si>
  <si>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</si>
  <si>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</si>
  <si>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</si>
  <si>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</si>
  <si>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</si>
  <si>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</si>
  <si>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</si>
  <si>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</si>
  <si>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</si>
  <si>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</si>
  <si>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</si>
  <si>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</si>
  <si>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</si>
  <si>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</si>
  <si>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</si>
  <si>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</si>
  <si>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</si>
  <si>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</si>
  <si>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</si>
  <si>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</si>
  <si>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</si>
  <si>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</si>
  <si>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</si>
  <si>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</si>
  <si>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</si>
  <si>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</si>
  <si>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</si>
  <si>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</si>
  <si>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</si>
  <si>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</si>
  <si>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</si>
  <si>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</si>
  <si>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</si>
  <si>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</si>
  <si>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</si>
  <si>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</si>
  <si>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</si>
  <si>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</si>
  <si>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</si>
  <si>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</si>
  <si>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</si>
  <si>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</si>
  <si>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</si>
  <si>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</si>
  <si>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</si>
  <si>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</si>
  <si>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</si>
  <si>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</si>
  <si>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</si>
  <si>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</si>
  <si>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</si>
  <si>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</si>
  <si>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</si>
  <si>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</si>
  <si>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</si>
  <si>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</si>
  <si>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</si>
  <si>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</si>
  <si>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</si>
  <si>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</si>
  <si>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</si>
  <si>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</si>
  <si>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</si>
  <si>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</si>
  <si>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</si>
  <si>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</si>
  <si>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</si>
  <si>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</si>
  <si>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</si>
  <si>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</si>
  <si>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</si>
  <si>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</si>
  <si>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</si>
  <si>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</si>
  <si>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</si>
  <si>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</si>
  <si>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</si>
  <si>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</si>
  <si>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</si>
  <si>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</si>
  <si>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</si>
  <si>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</si>
  <si>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</si>
  <si>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</si>
  <si>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</si>
  <si>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</si>
  <si>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</si>
  <si>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</si>
  <si>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</si>
  <si>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</si>
  <si>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</si>
  <si>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</si>
  <si>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</si>
  <si>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</si>
  <si>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</si>
  <si>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</si>
  <si>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</si>
  <si>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</si>
  <si>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</si>
  <si>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</si>
  <si>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</si>
  <si>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</si>
  <si>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</si>
  <si>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</si>
  <si>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</si>
  <si>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</si>
  <si>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</si>
  <si>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</si>
  <si>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</si>
  <si>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</si>
  <si>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</si>
  <si>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</si>
  <si>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</si>
  <si>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</si>
  <si>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</si>
  <si>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</si>
  <si>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</si>
  <si>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</si>
  <si>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</si>
  <si>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</si>
  <si>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</si>
  <si>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</si>
  <si>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</si>
  <si>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</si>
  <si>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</si>
  <si>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</si>
  <si>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</si>
  <si>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</si>
  <si>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</si>
  <si>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</si>
  <si>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</si>
  <si>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</si>
  <si>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</si>
  <si>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</si>
  <si>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</si>
  <si>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</si>
  <si>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</si>
  <si>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</si>
  <si>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</si>
  <si>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</si>
  <si>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</si>
  <si>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</si>
  <si>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</si>
  <si>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</si>
  <si>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</si>
  <si>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</si>
  <si>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</si>
  <si>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</si>
  <si>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</si>
  <si>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</si>
  <si>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</si>
  <si>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</si>
  <si>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</si>
  <si>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</si>
  <si>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</si>
  <si>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</si>
  <si>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</si>
  <si>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</si>
  <si>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</si>
  <si>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</si>
  <si>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</si>
  <si>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</si>
  <si>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</si>
  <si>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</si>
  <si>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</si>
  <si>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</si>
  <si>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</si>
  <si>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</si>
  <si>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</si>
  <si>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</si>
  <si>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</si>
  <si>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</si>
  <si>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</si>
  <si>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</si>
  <si>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</si>
  <si>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</si>
  <si>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</si>
  <si>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</si>
  <si>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</si>
  <si>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</si>
  <si>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</si>
  <si>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</si>
  <si>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</si>
  <si>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</si>
  <si>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</si>
  <si>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</si>
  <si>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</si>
  <si>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</si>
  <si>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</si>
  <si>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</si>
  <si>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</si>
  <si>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</si>
  <si>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</si>
  <si>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</si>
  <si>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</si>
  <si>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</si>
  <si>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</si>
  <si>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</si>
  <si>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</si>
  <si>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</si>
  <si>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</si>
  <si>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</si>
  <si>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</si>
  <si>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</si>
  <si>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</si>
  <si>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</si>
  <si>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</si>
  <si>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</si>
  <si>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</si>
  <si>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</si>
  <si>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</si>
  <si>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</si>
  <si>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</si>
  <si>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</si>
  <si>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</si>
  <si>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</si>
  <si>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</si>
  <si>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</si>
  <si>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</si>
  <si>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</si>
  <si>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</si>
  <si>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</si>
  <si>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</si>
  <si>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</si>
  <si>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</si>
  <si>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</si>
  <si>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</si>
  <si>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</si>
  <si>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</si>
  <si>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</si>
  <si>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</si>
  <si>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</si>
  <si>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</si>
  <si>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</si>
  <si>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</si>
  <si>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</si>
  <si>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</si>
  <si>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</si>
  <si>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</si>
  <si>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</si>
  <si>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</si>
  <si>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</si>
  <si>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</si>
  <si>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</si>
  <si>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</si>
  <si>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</si>
  <si>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</si>
  <si>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</si>
  <si>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</si>
  <si>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</si>
  <si>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</si>
  <si>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</si>
  <si>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</si>
  <si>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</si>
  <si>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</si>
  <si>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</si>
  <si>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</si>
  <si>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</si>
  <si>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</si>
  <si>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</si>
  <si>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</si>
  <si>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</si>
  <si>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</si>
  <si>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</si>
  <si>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</si>
  <si>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</si>
  <si>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</si>
  <si>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</si>
  <si>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</si>
  <si>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</si>
  <si>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</si>
  <si>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</si>
  <si>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</si>
  <si>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</si>
  <si>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</si>
  <si>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</si>
  <si>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</si>
  <si>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</si>
  <si>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</si>
  <si>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</si>
  <si>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</si>
  <si>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</si>
  <si>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</si>
  <si>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</si>
  <si>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</si>
  <si>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</si>
  <si>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</si>
  <si>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</si>
  <si>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</si>
  <si>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</si>
  <si>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</si>
  <si>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</si>
  <si>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</si>
  <si>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</si>
  <si>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</si>
  <si>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</si>
  <si>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</si>
  <si>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</si>
  <si>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</si>
  <si>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</si>
  <si>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</si>
  <si>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</si>
  <si>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</si>
  <si>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</si>
  <si>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</si>
  <si>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</si>
  <si>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</si>
  <si>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</si>
  <si>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</si>
  <si>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</si>
  <si>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</si>
  <si>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</si>
  <si>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</si>
  <si>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</si>
  <si>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</si>
  <si>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</si>
  <si>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</si>
  <si>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</si>
  <si>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</si>
  <si>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</si>
  <si>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</si>
  <si>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</si>
  <si>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</si>
  <si>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</si>
  <si>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</si>
  <si>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</si>
  <si>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</si>
  <si>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</si>
  <si>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</si>
  <si>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</si>
  <si>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</si>
  <si>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</si>
  <si>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</si>
  <si>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</si>
  <si>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</si>
  <si>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</si>
  <si>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</si>
  <si>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</si>
  <si>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</si>
  <si>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</si>
  <si>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</si>
  <si>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</si>
  <si>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</si>
  <si>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</si>
  <si>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</si>
  <si>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</si>
  <si>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</si>
  <si>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</si>
  <si>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</si>
  <si>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</si>
  <si>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</si>
  <si>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</si>
  <si>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</si>
  <si>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</si>
  <si>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</si>
  <si>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</si>
  <si>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</si>
  <si>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</si>
  <si>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</si>
  <si>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</si>
  <si>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</si>
  <si>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</si>
  <si>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</si>
  <si>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</si>
  <si>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</si>
  <si>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</si>
  <si>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</si>
  <si>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</si>
  <si>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</si>
  <si>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</si>
  <si>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</si>
  <si>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</si>
  <si>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</si>
  <si>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</si>
  <si>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</si>
  <si>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</si>
  <si>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</si>
  <si>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</si>
  <si>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</si>
  <si>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</si>
  <si>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</si>
  <si>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</si>
  <si>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</si>
  <si>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</si>
  <si>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</si>
  <si>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</si>
  <si>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</si>
  <si>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</si>
  <si>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</si>
  <si>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</si>
  <si>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</si>
  <si>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</si>
  <si>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</si>
  <si>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</si>
  <si>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</si>
  <si>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</si>
  <si>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</si>
  <si>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</si>
  <si>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</si>
  <si>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</si>
  <si>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</si>
  <si>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</si>
  <si>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</si>
  <si>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</si>
  <si>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</si>
  <si>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</si>
  <si>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</si>
  <si>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</si>
  <si>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</si>
  <si>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</si>
  <si>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</si>
  <si>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</si>
  <si>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</si>
  <si>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</si>
  <si>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</si>
  <si>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</si>
  <si>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</si>
  <si>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</si>
  <si>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</si>
  <si>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</si>
  <si>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</si>
  <si>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</si>
  <si>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</si>
  <si>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</si>
  <si>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</si>
  <si>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</si>
  <si>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</si>
  <si>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</si>
  <si>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</si>
  <si>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</si>
  <si>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</si>
  <si>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</si>
  <si>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</si>
  <si>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</si>
  <si>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</si>
  <si>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</si>
  <si>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</si>
  <si>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</si>
  <si>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</si>
  <si>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</si>
  <si>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</si>
  <si>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</si>
  <si>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</si>
  <si>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</si>
  <si>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</si>
  <si>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</si>
  <si>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</si>
  <si>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</si>
  <si>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</si>
  <si>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</si>
  <si>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</si>
  <si>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</si>
  <si>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</si>
  <si>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</si>
  <si>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</si>
  <si>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</si>
  <si>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</si>
  <si>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</si>
  <si>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</si>
  <si>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</si>
  <si>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</si>
  <si>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</si>
  <si>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</si>
  <si>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</si>
  <si>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</si>
  <si>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</si>
  <si>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</si>
  <si>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</si>
  <si>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</si>
  <si>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</si>
  <si>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</si>
  <si>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</si>
  <si>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</si>
  <si>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</si>
  <si>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</si>
  <si>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</si>
  <si>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</si>
  <si>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</si>
  <si>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</si>
  <si>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</si>
  <si>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</si>
  <si>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</si>
  <si>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</si>
  <si>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</si>
  <si>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</si>
  <si>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</si>
  <si>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</si>
  <si>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</si>
  <si>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</si>
  <si>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</si>
  <si>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</si>
  <si>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</si>
  <si>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</si>
  <si>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</si>
  <si>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</si>
  <si>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</si>
  <si>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</si>
  <si>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</si>
  <si>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</si>
  <si>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</si>
  <si>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</si>
  <si>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</si>
  <si>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</si>
  <si>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</si>
  <si>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</si>
  <si>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</si>
  <si>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</si>
  <si>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</si>
  <si>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</si>
  <si>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</si>
  <si>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</si>
  <si>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</si>
  <si>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</si>
  <si>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</si>
  <si>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</si>
  <si>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</si>
  <si>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</si>
  <si>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</si>
  <si>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</si>
  <si>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</si>
  <si>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</si>
  <si>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</si>
  <si>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</si>
  <si>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</si>
  <si>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</si>
  <si>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</si>
  <si>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</si>
  <si>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</si>
  <si>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</si>
  <si>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</si>
  <si>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</si>
  <si>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</si>
  <si>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</si>
  <si>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</si>
  <si>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</si>
  <si>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</si>
  <si>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</si>
  <si>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</si>
  <si>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</si>
  <si>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</si>
  <si>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</si>
  <si>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</si>
  <si>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</si>
  <si>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</si>
  <si>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</si>
  <si>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</si>
  <si>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</si>
  <si>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</si>
  <si>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</si>
  <si>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</si>
  <si>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</si>
  <si>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</si>
  <si>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</si>
  <si>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</si>
  <si>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</si>
  <si>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</si>
  <si>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</si>
  <si>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</si>
  <si>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</si>
  <si>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</si>
  <si>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</si>
  <si>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</si>
  <si>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</si>
  <si>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</si>
  <si>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</si>
  <si>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</si>
  <si>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</si>
  <si>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</si>
  <si>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</si>
  <si>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</si>
  <si>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</si>
  <si>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</si>
  <si>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</si>
  <si>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</si>
  <si>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</si>
  <si>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</si>
  <si>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</si>
  <si>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</si>
  <si>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</si>
  <si>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</si>
  <si>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</si>
  <si>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</si>
  <si>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</si>
  <si>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</si>
  <si>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</si>
  <si>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</si>
  <si>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</si>
  <si>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</si>
  <si>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</si>
  <si>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</si>
  <si>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</si>
  <si>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</si>
  <si>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</si>
  <si>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</si>
  <si>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</si>
  <si>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</si>
  <si>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</si>
  <si>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</si>
  <si>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</si>
  <si>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</si>
  <si>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</si>
  <si>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</si>
  <si>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</si>
  <si>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</si>
  <si>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</si>
  <si>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</si>
  <si>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</si>
  <si>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</si>
  <si>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</si>
  <si>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</si>
  <si>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</si>
  <si>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</si>
  <si>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</si>
  <si>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</si>
  <si>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</si>
  <si>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</si>
  <si>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</si>
  <si>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</si>
  <si>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</si>
  <si>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</si>
  <si>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</si>
  <si>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</si>
  <si>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</si>
  <si>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</si>
  <si>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</si>
  <si>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</si>
  <si>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</si>
  <si>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</si>
  <si>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</si>
  <si>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</si>
  <si>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</si>
  <si>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</si>
  <si>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</si>
  <si>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</si>
  <si>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</si>
  <si>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</si>
  <si>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</si>
  <si>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</si>
  <si>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</si>
  <si>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</si>
  <si>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</si>
  <si>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</si>
  <si>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</si>
  <si>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</si>
  <si>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</si>
  <si>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</si>
  <si>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</si>
  <si>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</si>
  <si>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</si>
  <si>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</si>
  <si>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</si>
  <si>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</si>
  <si>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</si>
  <si>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</si>
  <si>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</si>
  <si>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</si>
  <si>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</si>
  <si>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</si>
  <si>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</si>
  <si>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</si>
  <si>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</si>
  <si>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</si>
  <si>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</si>
  <si>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</si>
  <si>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</si>
  <si>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</si>
  <si>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</si>
  <si>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</si>
  <si>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</si>
  <si>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</si>
  <si>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</si>
  <si>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</si>
  <si>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</si>
  <si>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</si>
  <si>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</si>
  <si>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</si>
  <si>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</si>
  <si>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</si>
  <si>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</si>
  <si>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</si>
  <si>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</si>
  <si>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</si>
  <si>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</si>
  <si>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</si>
  <si>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</si>
  <si>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</si>
  <si>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</si>
  <si>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</si>
  <si>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</si>
  <si>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</si>
  <si>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</si>
  <si>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</si>
  <si>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</si>
  <si>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</si>
  <si>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</si>
  <si>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</si>
  <si>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</si>
  <si>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</si>
  <si>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</si>
  <si>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</si>
  <si>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</si>
  <si>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</si>
  <si>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</si>
  <si>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</si>
  <si>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</si>
  <si>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</si>
  <si>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</si>
  <si>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</si>
  <si>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</si>
  <si>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</si>
  <si>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</si>
  <si>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</si>
  <si>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</si>
  <si>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</si>
  <si>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</si>
  <si>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</si>
  <si>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</si>
  <si>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</si>
  <si>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</si>
  <si>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</si>
  <si>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</si>
  <si>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</si>
  <si>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</si>
  <si>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</si>
  <si>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</si>
  <si>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</si>
  <si>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</si>
  <si>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</si>
  <si>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</si>
  <si>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</si>
  <si>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</si>
  <si>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</si>
  <si>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</si>
  <si>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</si>
  <si>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</si>
  <si>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</si>
  <si>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</si>
  <si>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</si>
  <si>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</si>
  <si>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</si>
  <si>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</si>
  <si>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</si>
  <si>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</si>
  <si>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</si>
  <si>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</si>
  <si>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</si>
  <si>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</si>
  <si>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</si>
  <si>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</si>
  <si>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</si>
  <si>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</si>
  <si>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</si>
  <si>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</si>
  <si>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</si>
  <si>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</si>
  <si>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</si>
  <si>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</si>
  <si>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</si>
  <si>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</si>
  <si>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</si>
  <si>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</si>
  <si>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</si>
  <si>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</si>
  <si>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</si>
  <si>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</si>
  <si>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</si>
  <si>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</si>
  <si>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</si>
  <si>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</si>
  <si>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</si>
  <si>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</si>
  <si>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</si>
  <si>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</si>
  <si>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</si>
  <si>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</si>
  <si>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</si>
  <si>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</si>
  <si>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</si>
  <si>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</si>
  <si>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</si>
  <si>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</si>
  <si>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</si>
  <si>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</si>
  <si>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</si>
  <si>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</si>
  <si>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</si>
  <si>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</si>
  <si>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</si>
  <si>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</si>
  <si>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</si>
  <si>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</si>
  <si>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</si>
  <si>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</si>
  <si>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</si>
  <si>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</si>
  <si>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</si>
  <si>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</si>
  <si>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</si>
  <si>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</si>
  <si>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</si>
  <si>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</si>
  <si>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</si>
  <si>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</si>
  <si>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</si>
  <si>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</si>
  <si>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</si>
  <si>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</si>
  <si>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</si>
  <si>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</si>
  <si>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</si>
  <si>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</si>
  <si>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</si>
  <si>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</si>
  <si>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</si>
  <si>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</si>
  <si>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</si>
  <si>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</si>
  <si>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</si>
  <si>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</si>
  <si>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</si>
  <si>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</si>
  <si>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</si>
  <si>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</si>
  <si>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</si>
  <si>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</si>
  <si>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</si>
  <si>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</si>
  <si>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</si>
  <si>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</si>
  <si>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</si>
  <si>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</si>
  <si>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</si>
  <si>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</si>
  <si>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</si>
  <si>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</si>
  <si>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</si>
  <si>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</si>
  <si>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</si>
  <si>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</si>
  <si>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</si>
  <si>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</si>
  <si>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</si>
  <si>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</si>
  <si>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</si>
  <si>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</si>
  <si>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</si>
  <si>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</si>
  <si>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</si>
  <si>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</si>
  <si>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</si>
  <si>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</si>
  <si>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</si>
  <si>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</si>
  <si>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</si>
  <si>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</si>
  <si>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</si>
  <si>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</si>
  <si>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</si>
  <si>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</si>
  <si>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</si>
  <si>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</si>
  <si>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</si>
  <si>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</si>
  <si>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</si>
  <si>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</si>
  <si>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</si>
  <si>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</si>
  <si>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</si>
  <si>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</si>
  <si>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</si>
  <si>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</si>
  <si>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</si>
  <si>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</si>
  <si>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</si>
  <si>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</si>
  <si>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</si>
  <si>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</si>
  <si>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</si>
  <si>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</si>
  <si>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</si>
  <si>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</si>
  <si>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</si>
  <si>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</si>
  <si>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</si>
  <si>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</si>
  <si>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</si>
  <si>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</si>
  <si>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</si>
  <si>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</si>
  <si>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</si>
  <si>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</si>
  <si>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</si>
  <si>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</si>
  <si>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</si>
  <si>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</si>
  <si>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</si>
  <si>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</si>
  <si>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</si>
  <si>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</si>
  <si>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</si>
  <si>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</si>
  <si>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</si>
  <si>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</si>
  <si>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</si>
  <si>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</si>
  <si>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</si>
  <si>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</si>
  <si>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</si>
  <si>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</si>
  <si>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</si>
  <si>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</si>
  <si>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</si>
  <si>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</si>
  <si>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</si>
  <si>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</si>
  <si>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</si>
  <si>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</si>
  <si>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</si>
  <si>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</si>
  <si>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</si>
  <si>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</si>
  <si>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</si>
  <si>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</si>
  <si>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</si>
  <si>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</si>
  <si>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</si>
  <si>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</si>
  <si>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</si>
  <si>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</si>
  <si>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</si>
  <si>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</si>
  <si>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</si>
  <si>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</si>
  <si>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</si>
  <si>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</si>
  <si>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</si>
  <si>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</si>
  <si>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</si>
  <si>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</si>
  <si>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</si>
  <si>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</si>
  <si>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</si>
  <si>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</si>
  <si>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</si>
  <si>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</si>
  <si>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</si>
  <si>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</si>
  <si>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</si>
  <si>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</si>
  <si>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</si>
  <si>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</si>
  <si>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</si>
  <si>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</si>
  <si>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</si>
  <si>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</si>
  <si>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</si>
  <si>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</si>
  <si>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</si>
  <si>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</si>
  <si>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</si>
  <si>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</si>
  <si>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</si>
  <si>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</si>
  <si>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</si>
  <si>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</si>
  <si>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</si>
  <si>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</si>
  <si>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</si>
  <si>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</si>
  <si>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</si>
  <si>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</si>
  <si>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</si>
  <si>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</si>
  <si>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</si>
  <si>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</si>
  <si>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</si>
  <si>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</si>
  <si>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</si>
  <si>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</si>
  <si>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</si>
  <si>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</si>
  <si>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</si>
  <si>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</si>
  <si>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</si>
  <si>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</si>
  <si>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</si>
  <si>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</si>
  <si>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</si>
  <si>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</si>
  <si>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</si>
  <si>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</si>
  <si>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</si>
  <si>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</si>
  <si>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</si>
  <si>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</si>
  <si>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</si>
  <si>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</si>
  <si>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</si>
  <si>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</si>
  <si>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</si>
  <si>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</si>
  <si>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</si>
  <si>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</si>
  <si>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</si>
  <si>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</si>
  <si>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</si>
  <si>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</si>
  <si>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</si>
  <si>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</si>
  <si>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</si>
  <si>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</si>
  <si>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</si>
  <si>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</si>
  <si>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</si>
  <si>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</si>
  <si>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</si>
  <si>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</si>
  <si>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</si>
  <si>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</si>
  <si>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</si>
  <si>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</si>
  <si>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</si>
  <si>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</si>
  <si>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</si>
  <si>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</si>
  <si>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</si>
  <si>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</si>
  <si>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</si>
  <si>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</si>
  <si>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</si>
  <si>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</si>
  <si>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</si>
  <si>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</si>
  <si>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</si>
  <si>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</si>
  <si>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</si>
  <si>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</si>
  <si>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</si>
  <si>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</si>
  <si>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</si>
  <si>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</si>
  <si>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</si>
  <si>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</si>
  <si>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</si>
  <si>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</si>
  <si>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</si>
  <si>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</si>
  <si>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</si>
  <si>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</si>
  <si>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</si>
  <si>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</si>
  <si>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</si>
  <si>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</si>
  <si>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</si>
  <si>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</si>
  <si>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</si>
  <si>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</si>
  <si>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</si>
  <si>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</si>
  <si>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</si>
  <si>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</si>
  <si>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</si>
  <si>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</si>
  <si>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</si>
  <si>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</si>
  <si>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</si>
  <si>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</si>
  <si>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</si>
  <si>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</si>
  <si>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</si>
  <si>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</si>
  <si>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</si>
  <si>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</si>
  <si>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</si>
  <si>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</si>
  <si>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</si>
  <si>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</si>
  <si>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</si>
  <si>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</si>
  <si>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</si>
  <si>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</si>
  <si>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</si>
  <si>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</si>
  <si>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</si>
  <si>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</si>
  <si>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</si>
  <si>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</si>
  <si>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</si>
  <si>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</si>
  <si>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</si>
  <si>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</si>
  <si>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</si>
  <si>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</si>
  <si>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</si>
  <si>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</si>
  <si>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</si>
  <si>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</si>
  <si>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</si>
  <si>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</si>
  <si>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</si>
  <si>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</si>
  <si>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</si>
  <si>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</si>
  <si>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</si>
  <si>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</si>
  <si>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</si>
  <si>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</si>
  <si>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</si>
  <si>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</si>
  <si>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</si>
  <si>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</si>
  <si>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</si>
  <si>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</si>
  <si>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</si>
  <si>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</si>
  <si>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</si>
  <si>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</si>
  <si>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</si>
  <si>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</si>
  <si>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</si>
  <si>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</si>
  <si>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</si>
  <si>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</si>
  <si>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</si>
  <si>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</si>
  <si>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</si>
  <si>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</si>
  <si>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</si>
  <si>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</si>
  <si>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</si>
  <si>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</si>
  <si>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</si>
  <si>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</si>
  <si>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</si>
  <si>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</si>
  <si>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</si>
  <si>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</si>
  <si>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</si>
  <si>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</si>
  <si>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</si>
  <si>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</si>
  <si>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</si>
  <si>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</si>
  <si>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</si>
  <si>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</si>
  <si>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</si>
  <si>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</si>
  <si>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</si>
  <si>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</si>
  <si>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</si>
  <si>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</si>
  <si>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</si>
  <si>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</si>
  <si>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</si>
  <si>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</si>
  <si>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</si>
  <si>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</si>
  <si>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</si>
  <si>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</si>
  <si>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</si>
  <si>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</si>
  <si>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</si>
  <si>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</si>
  <si>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</si>
  <si>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</si>
  <si>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</si>
  <si>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</si>
  <si>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</si>
  <si>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</si>
  <si>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</si>
  <si>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</si>
  <si>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</si>
  <si>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</si>
  <si>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</si>
  <si>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</si>
  <si>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</si>
  <si>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</si>
  <si>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</si>
  <si>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</si>
  <si>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</si>
  <si>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</si>
  <si>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</si>
  <si>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</si>
  <si>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</si>
  <si>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</si>
  <si>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</si>
  <si>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</si>
  <si>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</si>
  <si>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</si>
  <si>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</si>
  <si>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</si>
  <si>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</si>
  <si>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</si>
  <si>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</si>
  <si>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</si>
  <si>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</si>
  <si>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</si>
  <si>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</si>
  <si>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</si>
  <si>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</si>
  <si>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</si>
  <si>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</si>
  <si>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</si>
  <si>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</si>
  <si>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</si>
  <si>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</si>
  <si>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</si>
  <si>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</si>
  <si>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</si>
  <si>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</si>
  <si>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</si>
  <si>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</si>
  <si>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</si>
  <si>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</si>
  <si>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</si>
  <si>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</si>
  <si>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</si>
  <si>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</si>
  <si>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</si>
  <si>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</si>
  <si>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</si>
  <si>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</si>
  <si>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</si>
  <si>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</si>
  <si>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</si>
  <si>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</si>
  <si>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</si>
  <si>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</si>
  <si>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</si>
  <si>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</si>
  <si>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</si>
  <si>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</si>
  <si>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</si>
  <si>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</si>
  <si>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</si>
  <si>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</si>
  <si>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</si>
  <si>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</si>
  <si>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</si>
  <si>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</si>
  <si>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</si>
  <si>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</si>
  <si>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</si>
  <si>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</si>
  <si>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</si>
  <si>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</si>
  <si>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</si>
  <si>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</si>
  <si>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</si>
  <si>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</si>
  <si>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</si>
  <si>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</si>
  <si>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</si>
  <si>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</si>
  <si>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</si>
  <si>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</si>
  <si>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</si>
  <si>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</si>
  <si>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</si>
  <si>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</si>
  <si>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</si>
  <si>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</si>
  <si>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</si>
  <si>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</si>
  <si>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</si>
  <si>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</si>
  <si>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</si>
  <si>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</si>
  <si>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</si>
  <si>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</si>
  <si>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</si>
  <si>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</si>
  <si>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</si>
  <si>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</si>
  <si>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</si>
  <si>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</si>
  <si>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</si>
  <si>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</si>
  <si>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</si>
  <si>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</si>
  <si>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</si>
  <si>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</si>
  <si>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</si>
  <si>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</si>
  <si>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</si>
  <si>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</si>
  <si>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</si>
  <si>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</si>
  <si>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</si>
  <si>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</si>
  <si>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</si>
  <si>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</si>
  <si>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</si>
  <si>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</si>
  <si>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</si>
  <si>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</si>
  <si>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</si>
  <si>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</si>
  <si>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</si>
  <si>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</si>
  <si>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</si>
  <si>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</si>
  <si>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</si>
  <si>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</si>
  <si>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</si>
  <si>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</si>
  <si>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</si>
  <si>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</si>
  <si>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</si>
  <si>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</si>
  <si>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</si>
  <si>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</si>
  <si>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</si>
  <si>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</si>
  <si>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</si>
  <si>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</si>
  <si>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</si>
  <si>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</si>
  <si>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</si>
  <si>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</si>
  <si>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</si>
  <si>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</si>
  <si>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</si>
  <si>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</si>
  <si>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</si>
  <si>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</si>
  <si>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</si>
  <si>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</si>
  <si>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</si>
  <si>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</si>
  <si>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</si>
  <si>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</si>
  <si>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</si>
  <si>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</si>
  <si>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</si>
  <si>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</si>
  <si>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</si>
  <si>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</si>
  <si>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</si>
  <si>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</si>
  <si>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</si>
  <si>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</si>
  <si>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</si>
  <si>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</si>
  <si>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</si>
  <si>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</si>
  <si>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</si>
  <si>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</si>
  <si>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</si>
  <si>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</si>
  <si>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</si>
  <si>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</si>
  <si>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</si>
  <si>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</si>
  <si>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</si>
  <si>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</si>
  <si>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</si>
  <si>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</si>
  <si>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</si>
  <si>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</si>
  <si>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</si>
  <si>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</si>
  <si>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</si>
  <si>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</si>
  <si>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</si>
  <si>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</si>
  <si>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</si>
  <si>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</si>
  <si>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</si>
  <si>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</si>
  <si>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</si>
  <si>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</si>
  <si>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</si>
  <si>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</si>
  <si>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</si>
  <si>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</si>
  <si>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</si>
  <si>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</si>
  <si>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</si>
  <si>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</si>
  <si>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</si>
  <si>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</si>
  <si>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</si>
  <si>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</si>
  <si>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</si>
  <si>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</si>
  <si>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</si>
  <si>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</si>
  <si>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</si>
  <si>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</si>
  <si>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</si>
  <si>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</si>
  <si>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</si>
  <si>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</si>
  <si>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</si>
  <si>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</si>
  <si>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</si>
  <si>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</si>
  <si>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</si>
  <si>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</si>
  <si>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</si>
  <si>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</si>
  <si>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</si>
  <si>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</si>
  <si>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</si>
  <si>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</si>
  <si>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</si>
  <si>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</si>
  <si>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</si>
  <si>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</si>
  <si>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</si>
  <si>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</si>
  <si>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</si>
  <si>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</si>
  <si>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</si>
  <si>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</si>
  <si>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</si>
  <si>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</si>
  <si>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</si>
  <si>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</si>
  <si>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</si>
  <si>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</si>
  <si>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</si>
  <si>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</si>
  <si>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</si>
  <si>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</si>
  <si>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</si>
  <si>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</si>
  <si>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</si>
  <si>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</si>
  <si>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</si>
  <si>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</si>
  <si>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</si>
  <si>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</si>
  <si>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</si>
  <si>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</si>
  <si>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</si>
  <si>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</si>
  <si>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</si>
  <si>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</si>
  <si>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</si>
  <si>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</si>
  <si>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</si>
  <si>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</si>
  <si>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</si>
  <si>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</si>
  <si>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</si>
  <si>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</si>
  <si>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</si>
  <si>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</si>
  <si>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</si>
  <si>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</si>
  <si>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</si>
  <si>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</si>
  <si>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</si>
  <si>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</si>
  <si>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</si>
  <si>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</si>
  <si>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</si>
  <si>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</si>
  <si>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</si>
  <si>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</si>
  <si>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</si>
  <si>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</si>
  <si>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</si>
  <si>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</si>
  <si>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</si>
  <si>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</si>
  <si>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</si>
  <si>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</si>
  <si>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</si>
  <si>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</si>
  <si>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</si>
  <si>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</si>
  <si>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</si>
  <si>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</si>
  <si>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</si>
  <si>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</si>
  <si>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</si>
  <si>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</si>
  <si>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</si>
  <si>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</si>
  <si>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</si>
  <si>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</si>
  <si>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</si>
  <si>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</si>
  <si>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</si>
  <si>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</si>
  <si>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</si>
  <si>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</si>
  <si>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</si>
  <si>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</si>
  <si>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</si>
  <si>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</si>
  <si>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</si>
  <si>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</si>
  <si>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</si>
  <si>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</si>
  <si>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</si>
  <si>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</si>
  <si>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</si>
  <si>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</si>
  <si>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</si>
  <si>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</si>
  <si>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</si>
  <si>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</si>
  <si>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</si>
  <si>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</si>
  <si>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</si>
  <si>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</si>
  <si>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</si>
  <si>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</si>
  <si>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</si>
  <si>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</si>
  <si>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</si>
  <si>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</si>
  <si>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</si>
  <si>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</si>
  <si>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</si>
  <si>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</si>
  <si>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</si>
  <si>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</si>
  <si>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</si>
  <si>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</si>
  <si>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</si>
  <si>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</si>
  <si>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</si>
  <si>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</si>
  <si>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</si>
  <si>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</si>
  <si>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</si>
  <si>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</si>
  <si>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</si>
  <si>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</si>
  <si>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</si>
  <si>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</si>
  <si>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</si>
  <si>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</si>
  <si>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</si>
  <si>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</si>
  <si>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</si>
  <si>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</si>
  <si>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</si>
  <si>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</si>
  <si>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</si>
  <si>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</si>
  <si>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</si>
  <si>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</si>
  <si>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</si>
  <si>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</si>
  <si>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</si>
  <si>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</si>
  <si>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</si>
  <si>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</si>
  <si>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</si>
  <si>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</si>
  <si>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</si>
  <si>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</si>
  <si>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</si>
  <si>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</si>
  <si>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</si>
  <si>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</si>
  <si>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</si>
  <si>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</si>
  <si>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</si>
  <si>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</si>
  <si>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</si>
  <si>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</si>
  <si>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</si>
  <si>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</si>
  <si>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</si>
  <si>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</si>
  <si>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</si>
  <si>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</si>
  <si>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</si>
  <si>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</si>
  <si>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</si>
  <si>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</si>
  <si>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</si>
  <si>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</si>
  <si>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</si>
  <si>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</si>
  <si>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</si>
  <si>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</si>
  <si>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</si>
  <si>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</si>
  <si>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</si>
  <si>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</si>
  <si>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</si>
  <si>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</si>
  <si>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</si>
  <si>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</si>
  <si>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</si>
  <si>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</si>
  <si>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</si>
  <si>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</si>
  <si>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</si>
  <si>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</si>
  <si>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</si>
  <si>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</si>
  <si>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</si>
  <si>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</si>
  <si>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</si>
  <si>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</si>
  <si>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</si>
  <si>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</si>
  <si>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</si>
  <si>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</si>
  <si>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</si>
  <si>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</si>
  <si>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</si>
  <si>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</si>
  <si>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</si>
  <si>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</si>
  <si>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</si>
  <si>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</si>
  <si>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</si>
  <si>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</si>
  <si>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</si>
  <si>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</si>
  <si>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</si>
  <si>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</si>
  <si>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</si>
  <si>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</si>
  <si>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</si>
  <si>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</si>
  <si>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</si>
  <si>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</si>
  <si>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</si>
  <si>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</si>
  <si>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</si>
  <si>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</si>
  <si>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</si>
  <si>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</si>
  <si>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</si>
  <si>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</si>
  <si>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</si>
  <si>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</si>
  <si>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</si>
  <si>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</si>
  <si>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</si>
  <si>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</si>
  <si>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</si>
  <si>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</si>
  <si>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</si>
  <si>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</si>
  <si>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</si>
  <si>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</si>
  <si>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</si>
  <si>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</si>
  <si>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</si>
  <si>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</si>
  <si>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</si>
  <si>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</si>
  <si>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</si>
  <si>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</si>
  <si>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</si>
  <si>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</si>
  <si>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</si>
  <si>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</si>
  <si>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</si>
  <si>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</si>
  <si>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</si>
  <si>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</si>
  <si>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</si>
  <si>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</si>
  <si>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</si>
  <si>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</si>
  <si>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</si>
  <si>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</si>
  <si>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</si>
  <si>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</si>
  <si>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</si>
  <si>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</si>
  <si>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</si>
  <si>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</si>
  <si>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</si>
  <si>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</si>
  <si>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</si>
  <si>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</si>
  <si>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</si>
  <si>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</si>
  <si>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</si>
  <si>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</si>
  <si>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</si>
  <si>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</si>
  <si>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</si>
  <si>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</si>
  <si>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</si>
  <si>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</si>
  <si>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</si>
  <si>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</si>
  <si>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</si>
  <si>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</si>
  <si>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</si>
  <si>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</si>
  <si>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</si>
  <si>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</si>
  <si>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</si>
  <si>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</si>
  <si>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</si>
  <si>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</si>
  <si>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</si>
  <si>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</si>
  <si>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</si>
  <si>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</si>
  <si>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</si>
  <si>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</si>
  <si>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</si>
  <si>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</si>
  <si>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</si>
  <si>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</si>
  <si>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</si>
  <si>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</si>
  <si>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</si>
  <si>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</si>
  <si>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</si>
  <si>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</si>
  <si>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</si>
  <si>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</si>
  <si>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</si>
  <si>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</si>
  <si>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</si>
  <si>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</si>
  <si>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</si>
  <si>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</si>
  <si>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</si>
  <si>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</si>
  <si>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</si>
  <si>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</si>
  <si>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</si>
  <si>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</si>
  <si>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</si>
  <si>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</si>
  <si>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</si>
  <si>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</si>
  <si>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</si>
  <si>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</si>
  <si>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</si>
  <si>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</si>
  <si>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</si>
  <si>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</si>
  <si>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</si>
  <si>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</si>
  <si>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</si>
  <si>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</si>
  <si>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</si>
  <si>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</si>
  <si>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</si>
  <si>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</si>
  <si>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</si>
  <si>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</si>
  <si>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</si>
  <si>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</si>
  <si>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</si>
  <si>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</si>
  <si>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</si>
  <si>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</si>
  <si>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</si>
  <si>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</si>
  <si>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</si>
  <si>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</si>
  <si>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</si>
  <si>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</si>
  <si>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</si>
  <si>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</si>
  <si>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</si>
  <si>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</si>
  <si>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</si>
  <si>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</si>
  <si>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</si>
  <si>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</si>
  <si>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</si>
  <si>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</si>
  <si>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</si>
  <si>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</si>
  <si>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</si>
  <si>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</si>
  <si>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</si>
  <si>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</si>
  <si>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</si>
  <si>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</si>
  <si>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</si>
  <si>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</si>
  <si>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</si>
  <si>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</si>
  <si>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</si>
  <si>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</si>
  <si>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</si>
  <si>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</si>
  <si>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</si>
  <si>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</si>
  <si>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</si>
  <si>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</si>
  <si>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</si>
  <si>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</si>
  <si>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</si>
  <si>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</si>
  <si>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</si>
  <si>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</si>
  <si>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</si>
  <si>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</si>
  <si>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</si>
  <si>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</si>
  <si>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</si>
  <si>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</si>
  <si>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</si>
  <si>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</si>
  <si>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</si>
  <si>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</si>
  <si>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</si>
  <si>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</si>
  <si>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</si>
  <si>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</si>
  <si>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</si>
  <si>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</si>
  <si>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</si>
  <si>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</si>
  <si>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</si>
  <si>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</si>
  <si>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</si>
  <si>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</si>
  <si>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</si>
  <si>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</si>
  <si>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</si>
  <si>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</si>
  <si>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</si>
  <si>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</si>
  <si>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</si>
  <si>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</si>
  <si>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</si>
  <si>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</si>
  <si>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</si>
  <si>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</si>
  <si>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</si>
  <si>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</si>
  <si>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</si>
  <si>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</si>
  <si>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</si>
  <si>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</si>
  <si>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</si>
  <si>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</si>
  <si>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</si>
  <si>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</si>
  <si>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</si>
  <si>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</si>
  <si>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</si>
  <si>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</si>
  <si>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</si>
  <si>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</si>
  <si>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</si>
  <si>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</si>
  <si>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</si>
  <si>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</si>
  <si>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</si>
  <si>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</si>
  <si>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</si>
  <si>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</si>
  <si>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</si>
  <si>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</si>
  <si>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</si>
  <si>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</si>
  <si>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</si>
  <si>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</si>
  <si>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</si>
  <si>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</si>
  <si>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</si>
  <si>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</si>
  <si>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</si>
  <si>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</si>
  <si>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</si>
  <si>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</si>
  <si>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</si>
  <si>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</si>
  <si>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</si>
  <si>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</si>
  <si>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</si>
  <si>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</si>
  <si>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</si>
  <si>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</si>
  <si>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</si>
  <si>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</si>
  <si>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</si>
  <si>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</si>
  <si>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</si>
  <si>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</si>
  <si>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</si>
  <si>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</si>
  <si>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</si>
  <si>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</si>
  <si>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</si>
  <si>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</si>
  <si>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</si>
  <si>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</si>
  <si>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</si>
  <si>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</si>
  <si>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</si>
  <si>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</si>
  <si>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</si>
  <si>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</si>
  <si>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</si>
  <si>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</si>
  <si>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</si>
  <si>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</si>
  <si>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</si>
  <si>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</si>
  <si>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</si>
  <si>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</si>
  <si>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</si>
  <si>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</si>
  <si>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</si>
  <si>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</si>
  <si>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</si>
  <si>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</si>
  <si>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</si>
  <si>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</si>
  <si>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</si>
  <si>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</si>
  <si>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</si>
  <si>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</si>
  <si>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</si>
  <si>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</si>
  <si>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</si>
  <si>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</si>
  <si>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</si>
  <si>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</si>
  <si>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</si>
  <si>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</si>
  <si>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</si>
  <si>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</si>
  <si>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</si>
  <si>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</si>
  <si>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</si>
  <si>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</si>
  <si>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</si>
  <si>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</si>
  <si>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</si>
  <si>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</si>
  <si>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</si>
  <si>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</si>
  <si>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</si>
  <si>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</si>
  <si>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</si>
  <si>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</si>
  <si>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</si>
  <si>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</si>
  <si>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</si>
  <si>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</si>
  <si>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</si>
  <si>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</si>
  <si>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</si>
  <si>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</si>
  <si>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</si>
  <si>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</si>
  <si>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</si>
  <si>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</si>
  <si>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</si>
  <si>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</si>
  <si>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</si>
  <si>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</si>
  <si>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</si>
  <si>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</si>
  <si>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</si>
  <si>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</si>
  <si>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</si>
  <si>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</si>
  <si>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</si>
  <si>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</si>
  <si>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</si>
  <si>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</si>
  <si>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</si>
  <si>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</si>
  <si>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</si>
  <si>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</si>
  <si>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</si>
  <si>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</si>
  <si>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</si>
  <si>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</si>
  <si>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</si>
  <si>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</si>
  <si>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</si>
  <si>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</si>
  <si>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</si>
  <si>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</si>
  <si>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</si>
  <si>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</si>
  <si>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</si>
  <si>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</si>
  <si>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</si>
  <si>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</si>
  <si>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</si>
  <si>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</si>
  <si>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</si>
  <si>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</si>
  <si>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</si>
  <si>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</si>
  <si>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</si>
  <si>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</si>
  <si>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</si>
  <si>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</si>
  <si>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</si>
  <si>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</si>
  <si>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</si>
  <si>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</si>
  <si>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</si>
  <si>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</si>
  <si>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</si>
  <si>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</si>
  <si>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</si>
  <si>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</si>
  <si>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</si>
  <si>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</si>
  <si>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</si>
  <si>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</si>
  <si>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</si>
  <si>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</si>
  <si>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</si>
  <si>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</si>
  <si>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</si>
  <si>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</si>
  <si>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</si>
  <si>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</si>
  <si>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</si>
  <si>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</si>
  <si>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</si>
  <si>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</si>
  <si>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</si>
  <si>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</si>
  <si>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</si>
  <si>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</si>
  <si>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</si>
  <si>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</si>
  <si>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</si>
  <si>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</si>
  <si>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</si>
  <si>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</si>
  <si>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</si>
  <si>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</si>
  <si>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</si>
  <si>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</si>
  <si>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</si>
  <si>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</si>
  <si>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</si>
  <si>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</si>
  <si>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</si>
  <si>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</si>
  <si>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</si>
  <si>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</si>
  <si>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</si>
  <si>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</si>
  <si>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</si>
  <si>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</si>
  <si>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</si>
  <si>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</si>
  <si>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</si>
  <si>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</si>
  <si>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</si>
  <si>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</si>
  <si>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</si>
  <si>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</si>
  <si>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</si>
  <si>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</si>
  <si>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</si>
  <si>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</si>
  <si>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</si>
  <si>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</si>
  <si>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</si>
  <si>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</si>
  <si>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</si>
  <si>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</si>
  <si>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</si>
  <si>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</si>
  <si>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</si>
  <si>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</si>
  <si>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</si>
  <si>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</si>
  <si>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</si>
  <si>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</si>
  <si>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</si>
  <si>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</si>
  <si>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</si>
  <si>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</si>
  <si>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</si>
  <si>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</si>
  <si>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</si>
  <si>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</si>
  <si>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</si>
  <si>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</si>
  <si>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</si>
  <si>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</si>
  <si>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</si>
  <si>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</si>
  <si>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</si>
  <si>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</si>
  <si>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</si>
  <si>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</si>
  <si>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</si>
  <si>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</si>
  <si>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</si>
  <si>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</si>
  <si>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</si>
  <si>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</si>
  <si>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</si>
  <si>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</si>
  <si>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</si>
  <si>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</si>
  <si>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</si>
  <si>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</si>
  <si>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</si>
  <si>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</si>
  <si>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</si>
  <si>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</si>
  <si>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</si>
  <si>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</si>
  <si>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</si>
  <si>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</si>
  <si>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</si>
  <si>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</si>
  <si>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</si>
  <si>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</si>
  <si>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</si>
  <si>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</si>
  <si>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</si>
  <si>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</si>
  <si>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</si>
  <si>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</si>
  <si>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</si>
  <si>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</si>
  <si>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</si>
  <si>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</si>
  <si>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</si>
  <si>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</si>
  <si>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</si>
  <si>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</si>
  <si>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</si>
  <si>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</si>
  <si>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</si>
  <si>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</si>
  <si>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</si>
  <si>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</si>
  <si>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</si>
  <si>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</si>
  <si>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</si>
  <si>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</si>
  <si>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</si>
  <si>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</si>
  <si>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</si>
  <si>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</si>
  <si>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</si>
  <si>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</si>
  <si>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</si>
  <si>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</si>
  <si>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</si>
  <si>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</si>
  <si>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</si>
  <si>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</si>
  <si>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</si>
  <si>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</si>
  <si>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</si>
  <si>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</si>
  <si>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</si>
  <si>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</si>
  <si>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</si>
  <si>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</si>
  <si>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</si>
  <si>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</si>
  <si>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</si>
  <si>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</si>
  <si>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</si>
  <si>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</si>
  <si>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</si>
  <si>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</si>
  <si>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</si>
  <si>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</si>
  <si>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</si>
  <si>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</si>
  <si>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</si>
  <si>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</si>
  <si>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</si>
  <si>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</si>
  <si>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</si>
  <si>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</si>
  <si>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</si>
  <si>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</si>
  <si>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</si>
  <si>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</si>
  <si>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</si>
  <si>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</si>
  <si>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</si>
  <si>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</si>
  <si>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</si>
  <si>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</si>
  <si>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</si>
  <si>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</si>
  <si>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</si>
  <si>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</si>
  <si>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</si>
  <si>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</si>
  <si>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</si>
  <si>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</si>
  <si>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</si>
  <si>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</si>
  <si>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</si>
  <si>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</si>
  <si>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</si>
  <si>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</si>
  <si>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</si>
  <si>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</si>
  <si>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</si>
  <si>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</si>
  <si>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</si>
  <si>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</si>
  <si>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</si>
  <si>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</si>
  <si>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</si>
  <si>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</si>
  <si>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</si>
  <si>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</si>
  <si>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</si>
  <si>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</si>
  <si>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</si>
  <si>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</si>
  <si>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</si>
  <si>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</si>
  <si>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</si>
  <si>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</si>
  <si>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</si>
  <si>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</si>
  <si>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</si>
  <si>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</si>
  <si>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</si>
  <si>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</si>
  <si>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</si>
  <si>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</si>
  <si>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</si>
  <si>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</si>
  <si>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</si>
  <si>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</si>
  <si>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</si>
  <si>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</si>
  <si>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</si>
  <si>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</si>
  <si>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</si>
  <si>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</si>
  <si>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</si>
  <si>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</si>
  <si>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</si>
  <si>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</si>
  <si>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</si>
  <si>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</si>
  <si>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</si>
  <si>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</si>
  <si>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</si>
  <si>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</si>
  <si>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</si>
  <si>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</si>
  <si>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</si>
  <si>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</si>
  <si>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</si>
  <si>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</si>
  <si>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</si>
  <si>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</si>
  <si>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</si>
  <si>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</si>
  <si>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</si>
  <si>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</si>
  <si>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</si>
  <si>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</si>
  <si>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</si>
  <si>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</si>
  <si>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</si>
  <si>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</si>
  <si>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</si>
  <si>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</si>
  <si>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</si>
  <si>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</si>
  <si>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</si>
  <si>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</si>
  <si>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</si>
  <si>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</si>
  <si>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</si>
  <si>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</si>
  <si>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</si>
  <si>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</si>
  <si>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</si>
  <si>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</si>
  <si>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</si>
  <si>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</si>
  <si>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</si>
  <si>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</si>
  <si>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</si>
  <si>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</si>
  <si>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</si>
  <si>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</si>
  <si>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</si>
  <si>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</si>
  <si>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</si>
  <si>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</si>
  <si>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</si>
  <si>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</si>
  <si>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</si>
  <si>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</si>
  <si>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</si>
  <si>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</si>
  <si>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</si>
  <si>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</si>
  <si>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</si>
  <si>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</si>
  <si>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</si>
  <si>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</si>
  <si>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</si>
  <si>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</si>
  <si>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</si>
  <si>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</si>
  <si>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</si>
  <si>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</si>
  <si>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</si>
  <si>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</si>
  <si>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</si>
  <si>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</si>
  <si>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</si>
  <si>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</si>
  <si>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</si>
  <si>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</si>
  <si>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</si>
  <si>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</si>
  <si>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</si>
  <si>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</si>
  <si>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</si>
  <si>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</si>
  <si>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</si>
  <si>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</si>
  <si>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</si>
  <si>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</si>
  <si>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</si>
  <si>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</si>
  <si>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</si>
  <si>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</si>
  <si>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</si>
  <si>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</si>
  <si>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</si>
  <si>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</si>
  <si>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</si>
  <si>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</si>
  <si>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</si>
  <si>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</si>
  <si>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</si>
  <si>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</si>
  <si>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</si>
  <si>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</si>
  <si>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</si>
  <si>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</si>
  <si>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</si>
  <si>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</si>
  <si>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</si>
  <si>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</si>
  <si>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</si>
  <si>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</si>
  <si>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</si>
  <si>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</si>
  <si>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</si>
  <si>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</si>
  <si>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</si>
  <si>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</si>
  <si>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</si>
  <si>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</si>
  <si>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</si>
  <si>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</si>
  <si>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</si>
  <si>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</si>
  <si>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</si>
  <si>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</si>
  <si>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</si>
  <si>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</si>
  <si>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</si>
  <si>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</si>
  <si>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</si>
  <si>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</si>
  <si>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</si>
  <si>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</si>
  <si>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</si>
  <si>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</si>
  <si>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</si>
  <si>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</si>
  <si>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</si>
  <si>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</si>
  <si>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</si>
  <si>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</si>
  <si>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</si>
  <si>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</si>
  <si>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</si>
  <si>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</si>
  <si>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</si>
  <si>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</si>
  <si>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</si>
  <si>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</si>
  <si>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</si>
  <si>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</si>
  <si>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</si>
  <si>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</si>
  <si>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</si>
  <si>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</si>
  <si>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</si>
  <si>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</si>
  <si>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</si>
  <si>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</si>
  <si>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</si>
  <si>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</si>
  <si>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</si>
  <si>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</si>
  <si>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</si>
  <si>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</si>
  <si>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</si>
  <si>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</si>
  <si>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</si>
  <si>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</si>
  <si>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</si>
  <si>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</si>
  <si>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</si>
  <si>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</si>
  <si>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</si>
  <si>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</si>
  <si>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</si>
  <si>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</si>
  <si>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</si>
  <si>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</si>
  <si>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</si>
  <si>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</si>
  <si>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</si>
  <si>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</si>
  <si>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</si>
  <si>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</si>
  <si>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</si>
  <si>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</si>
  <si>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</si>
  <si>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</si>
  <si>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</si>
  <si>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</si>
  <si>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</si>
  <si>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</si>
  <si>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</si>
  <si>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</si>
  <si>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</si>
  <si>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</si>
  <si>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</si>
  <si>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</si>
  <si>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</si>
  <si>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</si>
  <si>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</si>
  <si>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</si>
  <si>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</si>
  <si>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</si>
  <si>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</si>
  <si>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</si>
  <si>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</si>
  <si>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</si>
  <si>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</si>
  <si>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</si>
  <si>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</si>
  <si>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</si>
  <si>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</si>
  <si>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</si>
  <si>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</si>
  <si>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</si>
  <si>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</si>
  <si>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</si>
  <si>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</si>
  <si>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</si>
  <si>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</si>
  <si>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</si>
  <si>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</si>
  <si>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</si>
  <si>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</si>
  <si>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</si>
  <si>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</si>
  <si>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</si>
  <si>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</si>
  <si>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</si>
  <si>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</si>
  <si>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</si>
  <si>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</si>
  <si>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</si>
  <si>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</si>
  <si>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</si>
  <si>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</si>
  <si>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</si>
  <si>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</si>
  <si>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</si>
  <si>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</si>
  <si>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</si>
  <si>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</si>
  <si>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</si>
  <si>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</si>
  <si>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</si>
  <si>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</si>
  <si>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</si>
  <si>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</si>
  <si>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</si>
  <si>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</si>
  <si>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</si>
  <si>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</si>
  <si>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</si>
  <si>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</si>
  <si>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</si>
  <si>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</si>
  <si>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</si>
  <si>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</si>
  <si>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</si>
  <si>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</si>
  <si>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</si>
  <si>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</si>
  <si>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</si>
  <si>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</si>
  <si>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</si>
  <si>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</si>
  <si>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</si>
  <si>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</si>
  <si>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</si>
  <si>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</si>
  <si>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</si>
  <si>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</si>
  <si>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</si>
  <si>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</si>
  <si>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</si>
  <si>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</si>
  <si>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</si>
  <si>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</si>
  <si>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</si>
  <si>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</si>
  <si>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</si>
  <si>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</si>
  <si>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</si>
  <si>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</si>
  <si>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</si>
  <si>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</si>
  <si>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</si>
  <si>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</si>
  <si>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</si>
  <si>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</si>
  <si>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</si>
  <si>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</si>
  <si>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</si>
  <si>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</si>
  <si>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</si>
  <si>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</si>
  <si>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</si>
  <si>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</si>
  <si>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</si>
  <si>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</si>
  <si>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</si>
  <si>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</si>
  <si>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</si>
  <si>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</si>
  <si>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</si>
  <si>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</si>
  <si>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</si>
  <si>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</si>
  <si>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</si>
  <si>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</si>
  <si>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</si>
  <si>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</si>
  <si>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</si>
  <si>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</si>
  <si>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</si>
  <si>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</si>
  <si>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</si>
  <si>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</si>
  <si>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</si>
  <si>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</si>
  <si>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</si>
  <si>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</si>
  <si>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</si>
  <si>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</si>
  <si>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</si>
  <si>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</si>
  <si>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</si>
  <si>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</si>
  <si>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</si>
  <si>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</si>
  <si>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</si>
  <si>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</si>
  <si>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</si>
  <si>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</si>
  <si>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</si>
  <si>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</si>
  <si>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</si>
  <si>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</si>
  <si>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</si>
  <si>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</si>
  <si>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</si>
  <si>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</si>
  <si>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</si>
  <si>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</si>
  <si>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</si>
  <si>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</si>
  <si>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</si>
  <si>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</si>
  <si>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</si>
  <si>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</si>
  <si>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</si>
  <si>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</si>
  <si>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</si>
  <si>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</si>
  <si>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</si>
  <si>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</si>
  <si>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</si>
  <si>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</si>
  <si>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</si>
  <si>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</si>
  <si>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</si>
  <si>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</si>
  <si>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</si>
  <si>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</si>
  <si>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</si>
  <si>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</si>
  <si>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</si>
  <si>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</si>
  <si>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</si>
  <si>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</si>
  <si>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</si>
  <si>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</si>
  <si>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</si>
  <si>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</si>
  <si>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</si>
  <si>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</si>
  <si>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</si>
  <si>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</si>
  <si>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</si>
  <si>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</si>
  <si>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</si>
  <si>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</si>
  <si>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</si>
  <si>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</si>
  <si>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</si>
  <si>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</si>
  <si>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</si>
  <si>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</si>
  <si>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</si>
  <si>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</si>
  <si>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</si>
  <si>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</si>
  <si>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</si>
  <si>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</si>
  <si>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</si>
  <si>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</si>
  <si>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</si>
  <si>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</si>
  <si>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</si>
  <si>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</si>
  <si>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</si>
  <si>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</si>
  <si>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</si>
  <si>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</si>
  <si>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</si>
  <si>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</si>
  <si>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</si>
  <si>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</si>
  <si>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</si>
  <si>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</si>
  <si>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</si>
  <si>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</si>
  <si>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</si>
  <si>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</si>
  <si>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</si>
  <si>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</si>
  <si>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</si>
  <si>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</si>
  <si>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</si>
  <si>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</si>
  <si>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</si>
  <si>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</si>
  <si>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</si>
  <si>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</si>
  <si>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</si>
  <si>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</si>
  <si>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</si>
  <si>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</si>
  <si>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</si>
  <si>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</si>
  <si>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</si>
  <si>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</si>
  <si>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</si>
  <si>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</si>
  <si>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</si>
  <si>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</si>
  <si>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</si>
  <si>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</si>
  <si>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</si>
  <si>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</si>
  <si>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</si>
  <si>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</si>
  <si>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</si>
  <si>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</si>
  <si>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</si>
  <si>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</si>
  <si>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</si>
  <si>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</si>
  <si>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</si>
  <si>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</si>
  <si>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</si>
  <si>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</si>
  <si>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</si>
  <si>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</si>
  <si>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</si>
  <si>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</si>
  <si>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</si>
  <si>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</si>
  <si>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</si>
  <si>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</si>
  <si>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</si>
  <si>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</si>
  <si>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</si>
  <si>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</si>
  <si>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</si>
  <si>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</si>
  <si>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</si>
  <si>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</si>
  <si>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</si>
  <si>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</si>
  <si>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</si>
  <si>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</si>
  <si>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</si>
  <si>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</si>
  <si>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</si>
  <si>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</si>
  <si>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</si>
  <si>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</si>
  <si>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</si>
  <si>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</si>
  <si>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</si>
  <si>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</si>
  <si>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</si>
  <si>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</si>
  <si>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</si>
  <si>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</si>
  <si>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</si>
  <si>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</si>
  <si>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</si>
  <si>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</si>
  <si>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</si>
  <si>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</si>
  <si>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</si>
  <si>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</si>
  <si>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</si>
  <si>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</si>
  <si>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</si>
  <si>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</si>
  <si>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</si>
  <si>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</si>
  <si>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</si>
  <si>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</si>
  <si>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</si>
  <si>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</si>
  <si>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</si>
  <si>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</si>
  <si>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</si>
  <si>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</si>
  <si>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</si>
  <si>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</si>
  <si>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</si>
  <si>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</si>
  <si>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</si>
  <si>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</si>
  <si>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</si>
  <si>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</si>
  <si>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</si>
  <si>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</si>
  <si>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</si>
  <si>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</si>
  <si>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</si>
  <si>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</si>
  <si>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</si>
  <si>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</si>
  <si>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</si>
  <si>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</si>
  <si>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</si>
  <si>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</si>
  <si>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</si>
  <si>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</si>
  <si>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</si>
  <si>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</si>
  <si>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</si>
  <si>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</si>
  <si>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</si>
  <si>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</si>
  <si>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</si>
  <si>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</si>
  <si>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</si>
  <si>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</si>
  <si>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</si>
  <si>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</si>
  <si>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</si>
  <si>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</si>
  <si>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</si>
  <si>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</si>
  <si>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</si>
  <si>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</si>
  <si>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</si>
  <si>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</si>
  <si>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</si>
  <si>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</si>
  <si>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</si>
  <si>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</si>
  <si>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</si>
  <si>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</si>
  <si>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</si>
  <si>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</si>
  <si>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</si>
  <si>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</si>
  <si>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</si>
  <si>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</si>
  <si>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</si>
  <si>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</si>
  <si>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</si>
  <si>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</si>
  <si>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</si>
  <si>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</si>
  <si>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</si>
  <si>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</si>
  <si>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</si>
  <si>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</si>
  <si>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</si>
  <si>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</si>
  <si>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</si>
  <si>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</si>
  <si>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</si>
  <si>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</si>
  <si>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</si>
  <si>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</si>
  <si>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</si>
  <si>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</si>
  <si>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</si>
  <si>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</si>
  <si>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</si>
  <si>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</si>
  <si>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</si>
  <si>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</si>
  <si>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</si>
  <si>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</si>
  <si>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</si>
  <si>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</si>
  <si>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</si>
  <si>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</si>
  <si>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</si>
  <si>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</si>
  <si>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</si>
  <si>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</si>
  <si>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</si>
  <si>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</si>
  <si>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</si>
  <si>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</si>
  <si>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</si>
  <si>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</si>
  <si>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</si>
  <si>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</si>
  <si>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</si>
  <si>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</si>
  <si>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</si>
  <si>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</si>
  <si>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</si>
  <si>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</si>
  <si>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</si>
  <si>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</si>
  <si>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</si>
  <si>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</si>
  <si>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</si>
  <si>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</si>
  <si>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</si>
  <si>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</si>
  <si>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</si>
  <si>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</si>
  <si>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</si>
  <si>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</si>
  <si>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</si>
  <si>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</si>
  <si>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</si>
  <si>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</si>
  <si>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</si>
  <si>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</si>
  <si>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</si>
  <si>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</si>
  <si>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</si>
  <si>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</si>
  <si>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</si>
  <si>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</si>
  <si>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</si>
  <si>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</si>
  <si>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</si>
  <si>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</si>
  <si>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</si>
  <si>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</si>
  <si>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</si>
  <si>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</si>
  <si>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</si>
  <si>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</si>
  <si>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</si>
  <si>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</si>
  <si>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</si>
  <si>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</si>
  <si>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</si>
  <si>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</si>
  <si>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</si>
  <si>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</si>
  <si>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</si>
  <si>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</si>
  <si>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</si>
  <si>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</si>
  <si>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</si>
  <si>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</si>
  <si>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</si>
  <si>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</si>
  <si>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</si>
  <si>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</si>
  <si>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</si>
  <si>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</si>
  <si>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</si>
  <si>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</si>
  <si>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</si>
  <si>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</si>
  <si>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</si>
  <si>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</si>
  <si>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</si>
  <si>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</si>
  <si>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</si>
  <si>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</si>
  <si>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</si>
  <si>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</si>
  <si>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</si>
  <si>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</si>
  <si>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</si>
  <si>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</si>
  <si>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</si>
  <si>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</si>
  <si>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</si>
  <si>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</si>
  <si>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</si>
  <si>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</si>
  <si>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</si>
  <si>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</si>
  <si>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</si>
  <si>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</si>
  <si>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</si>
  <si>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</si>
  <si>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</si>
  <si>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</si>
  <si>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</si>
  <si>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</si>
  <si>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</si>
  <si>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</si>
  <si>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</si>
  <si>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</si>
  <si>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</si>
  <si>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</si>
  <si>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</si>
  <si>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</si>
  <si>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</si>
  <si>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</si>
  <si>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</si>
  <si>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</si>
  <si>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</si>
  <si>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</si>
  <si>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</si>
  <si>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</si>
  <si>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</si>
  <si>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</si>
  <si>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</si>
  <si>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</si>
  <si>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</si>
  <si>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</si>
  <si>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</si>
  <si>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</si>
  <si>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</si>
  <si>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</si>
  <si>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</si>
  <si>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</si>
  <si>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</si>
  <si>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</si>
  <si>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</si>
  <si>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</si>
  <si>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</si>
  <si>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</si>
  <si>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</si>
  <si>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</si>
  <si>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</si>
  <si>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</si>
  <si>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</si>
  <si>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</si>
  <si>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</si>
  <si>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</si>
  <si>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</si>
  <si>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</si>
  <si>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</si>
  <si>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</si>
  <si>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</si>
  <si>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</si>
  <si>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</si>
  <si>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</si>
  <si>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</si>
  <si>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</si>
  <si>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</si>
  <si>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</si>
  <si>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</si>
  <si>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</si>
  <si>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</si>
  <si>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</si>
  <si>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</si>
  <si>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</si>
  <si>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</si>
  <si>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</si>
  <si>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</si>
  <si>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</si>
  <si>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</si>
  <si>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</si>
  <si>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</si>
  <si>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</si>
  <si>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</si>
  <si>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</si>
  <si>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</si>
  <si>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</si>
  <si>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</si>
  <si>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</si>
  <si>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</si>
  <si>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</si>
  <si>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</si>
  <si>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</si>
  <si>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</si>
  <si>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</si>
  <si>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</si>
  <si>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</si>
  <si>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</si>
  <si>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</si>
  <si>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</si>
  <si>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</si>
  <si>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</si>
  <si>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</si>
  <si>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</si>
  <si>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</si>
  <si>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</si>
  <si>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</si>
  <si>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</si>
  <si>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</si>
  <si>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</si>
  <si>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</si>
  <si>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</si>
  <si>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</si>
  <si>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</si>
  <si>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</si>
  <si>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</si>
  <si>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</si>
  <si>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</si>
  <si>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</si>
  <si>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</si>
  <si>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</si>
  <si>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</si>
  <si>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</si>
  <si>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</si>
  <si>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</si>
  <si>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</si>
  <si>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</si>
  <si>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</si>
  <si>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</si>
  <si>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</si>
  <si>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</si>
  <si>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</si>
  <si>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</si>
  <si>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</si>
  <si>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</si>
  <si>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</si>
  <si>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</si>
  <si>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</si>
  <si>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</si>
  <si>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</si>
  <si>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</si>
  <si>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</si>
  <si>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</si>
  <si>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</si>
  <si>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</si>
  <si>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</si>
  <si>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</si>
  <si>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</si>
  <si>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</si>
  <si>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</si>
  <si>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</si>
  <si>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</si>
  <si>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</si>
  <si>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</si>
  <si>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</si>
  <si>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</si>
  <si>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</si>
  <si>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</si>
  <si>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</si>
  <si>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</si>
  <si>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</si>
  <si>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</si>
  <si>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</si>
  <si>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</si>
  <si>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</si>
  <si>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</si>
  <si>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</si>
  <si>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</si>
  <si>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</si>
  <si>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</si>
  <si>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</si>
  <si>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</si>
  <si>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</si>
  <si>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</si>
  <si>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</si>
  <si>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</si>
  <si>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</si>
  <si>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</si>
  <si>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</si>
  <si>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</si>
  <si>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</si>
  <si>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</si>
  <si>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</si>
  <si>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</si>
  <si>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</si>
  <si>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</si>
  <si>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</si>
  <si>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</si>
  <si>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</si>
  <si>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</si>
  <si>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</si>
  <si>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</si>
  <si>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</si>
  <si>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</si>
  <si>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</si>
  <si>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</si>
  <si>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</si>
  <si>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</si>
  <si>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</si>
  <si>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</si>
  <si>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</si>
  <si>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</si>
  <si>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</si>
  <si>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</si>
  <si>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</si>
  <si>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</si>
  <si>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</si>
  <si>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</si>
  <si>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</si>
  <si>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</si>
  <si>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</si>
  <si>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</si>
  <si>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</si>
  <si>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</si>
  <si>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</si>
  <si>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</si>
  <si>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</si>
  <si>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</si>
  <si>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</si>
  <si>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</si>
  <si>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</si>
  <si>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</si>
  <si>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</si>
  <si>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</si>
  <si>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</si>
  <si>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</si>
  <si>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</si>
  <si>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</si>
  <si>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</si>
  <si>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</si>
  <si>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</si>
  <si>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</si>
  <si>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</si>
  <si>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</si>
  <si>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</si>
  <si>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</si>
  <si>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</si>
  <si>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</si>
  <si>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</si>
  <si>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</si>
  <si>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</si>
  <si>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</si>
  <si>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</si>
  <si>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</si>
  <si>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</si>
  <si>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</si>
  <si>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</si>
  <si>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</si>
  <si>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</si>
  <si>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</si>
  <si>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</si>
  <si>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</si>
  <si>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</si>
  <si>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</si>
  <si>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</si>
  <si>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</si>
  <si>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</si>
  <si>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</si>
  <si>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</si>
  <si>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</si>
  <si>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</si>
  <si>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</si>
  <si>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</si>
  <si>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</si>
  <si>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</si>
  <si>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</si>
  <si>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</si>
  <si>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</si>
  <si>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</si>
  <si>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</si>
  <si>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</si>
  <si>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</si>
  <si>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</si>
  <si>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</si>
  <si>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</si>
  <si>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</si>
  <si>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</si>
  <si>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</si>
  <si>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</si>
  <si>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</si>
  <si>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</si>
  <si>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</si>
  <si>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</si>
  <si>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</si>
  <si>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</si>
  <si>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</si>
  <si>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</si>
  <si>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</si>
  <si>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</si>
  <si>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</si>
  <si>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</si>
  <si>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</si>
  <si>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</si>
  <si>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</si>
  <si>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</si>
  <si>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</si>
  <si>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</si>
  <si>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</si>
  <si>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</si>
  <si>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</si>
  <si>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</si>
  <si>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</si>
  <si>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</si>
  <si>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</si>
  <si>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</si>
  <si>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</si>
  <si>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</si>
  <si>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</si>
  <si>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</si>
  <si>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</si>
  <si>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</si>
  <si>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</si>
  <si>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</si>
  <si>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</si>
  <si>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</si>
  <si>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</si>
  <si>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</si>
  <si>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</si>
  <si>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</si>
  <si>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</si>
  <si>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</si>
  <si>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</si>
  <si>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</si>
  <si>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</si>
  <si>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</si>
  <si>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</si>
  <si>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</si>
  <si>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</si>
  <si>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</si>
  <si>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</si>
  <si>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</si>
  <si>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</si>
  <si>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</si>
  <si>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</si>
  <si>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</si>
  <si>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</si>
  <si>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</si>
  <si>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</si>
  <si>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</si>
  <si>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</si>
  <si>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</si>
  <si>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</si>
  <si>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</si>
  <si>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</si>
  <si>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</si>
  <si>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</si>
  <si>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</si>
  <si>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</si>
  <si>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</si>
  <si>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</si>
  <si>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</si>
  <si>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</si>
  <si>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</si>
  <si>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</si>
  <si>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</si>
  <si>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</si>
  <si>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</si>
  <si>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</si>
  <si>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</si>
  <si>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</si>
  <si>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</si>
  <si>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</si>
  <si>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</si>
  <si>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</si>
  <si>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</si>
  <si>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</si>
  <si>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</si>
  <si>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</si>
  <si>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</si>
  <si>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</si>
  <si>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</si>
  <si>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</si>
  <si>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</si>
  <si>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</si>
  <si>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</si>
  <si>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</si>
  <si>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</si>
  <si>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</si>
  <si>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</si>
  <si>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</si>
  <si>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</si>
  <si>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</si>
  <si>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</si>
  <si>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</si>
  <si>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</si>
  <si>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</si>
  <si>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</si>
  <si>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</si>
  <si>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</si>
  <si>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</si>
  <si>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</si>
  <si>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</si>
  <si>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</si>
  <si>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</si>
  <si>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</si>
  <si>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</si>
  <si>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</si>
  <si>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</si>
  <si>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</si>
  <si>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</si>
  <si>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</si>
  <si>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</si>
  <si>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</si>
  <si>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</si>
  <si>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</si>
  <si>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</si>
  <si>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</si>
  <si>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</si>
  <si>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</si>
  <si>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</si>
  <si>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</si>
  <si>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</si>
  <si>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</si>
  <si>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</si>
  <si>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</si>
  <si>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</si>
  <si>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</si>
  <si>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</si>
  <si>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</si>
  <si>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</si>
  <si>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</si>
  <si>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</si>
  <si>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</si>
  <si>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</si>
  <si>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</si>
  <si>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</si>
  <si>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</si>
  <si>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</si>
  <si>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</si>
  <si>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</si>
  <si>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</si>
  <si>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</si>
  <si>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</si>
  <si>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</si>
  <si>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</si>
  <si>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</si>
  <si>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</si>
  <si>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</si>
  <si>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</si>
  <si>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</si>
  <si>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</si>
  <si>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</si>
  <si>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</si>
  <si>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</si>
  <si>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</si>
  <si>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</si>
  <si>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</si>
  <si>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</si>
  <si>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</si>
  <si>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</si>
  <si>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</si>
  <si>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</si>
  <si>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</si>
  <si>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</si>
  <si>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</si>
  <si>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</si>
  <si>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</si>
  <si>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</si>
  <si>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</si>
  <si>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</si>
  <si>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</si>
  <si>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</si>
  <si>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</si>
  <si>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</si>
  <si>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</si>
  <si>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</si>
  <si>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</si>
  <si>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</si>
  <si>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</si>
  <si>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</si>
  <si>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</si>
  <si>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</si>
  <si>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</si>
  <si>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</si>
  <si>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</si>
  <si>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</si>
  <si>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</si>
  <si>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</si>
  <si>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</si>
  <si>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</si>
  <si>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</si>
  <si>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</si>
  <si>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</si>
  <si>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</si>
  <si>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</si>
  <si>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</si>
  <si>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</si>
  <si>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</si>
  <si>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</si>
  <si>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</si>
  <si>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</si>
  <si>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</si>
  <si>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</si>
  <si>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</si>
  <si>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</si>
  <si>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</si>
  <si>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</si>
  <si>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</si>
  <si>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</si>
  <si>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</si>
  <si>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</si>
  <si>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</si>
  <si>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</si>
  <si>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</si>
  <si>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</si>
  <si>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</si>
  <si>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</si>
  <si>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</si>
  <si>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</si>
  <si>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</si>
  <si>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</si>
  <si>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</si>
  <si>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</si>
  <si>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</si>
  <si>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</si>
  <si>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</si>
  <si>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</si>
  <si>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</si>
  <si>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</si>
  <si>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</si>
  <si>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</si>
  <si>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</si>
  <si>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</si>
  <si>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</si>
  <si>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</si>
  <si>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</si>
  <si>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</si>
  <si>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</si>
  <si>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</si>
  <si>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</si>
  <si>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</si>
  <si>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</si>
  <si>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</si>
  <si>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</si>
  <si>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</si>
  <si>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</si>
  <si>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</si>
  <si>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</si>
  <si>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</si>
  <si>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</si>
  <si>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</si>
  <si>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</si>
  <si>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</si>
  <si>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</si>
  <si>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</si>
  <si>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</si>
  <si>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</si>
  <si>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</si>
  <si>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</si>
  <si>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</si>
  <si>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</si>
  <si>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</si>
  <si>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</si>
  <si>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</si>
  <si>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</si>
  <si>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</si>
  <si>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</si>
  <si>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</si>
  <si>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</si>
  <si>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</si>
  <si>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</si>
  <si>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</si>
  <si>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</si>
  <si>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</si>
  <si>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</si>
  <si>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</si>
  <si>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</si>
  <si>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</si>
  <si>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</si>
  <si>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</si>
  <si>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</si>
  <si>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</si>
  <si>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</si>
  <si>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</si>
  <si>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</si>
  <si>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</si>
  <si>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</si>
  <si>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</si>
  <si>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</si>
  <si>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</si>
  <si>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</si>
  <si>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</si>
  <si>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</si>
  <si>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</si>
  <si>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</si>
  <si>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</si>
  <si>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</si>
  <si>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</si>
  <si>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</si>
  <si>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</si>
  <si>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</si>
  <si>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</si>
  <si>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</si>
  <si>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</si>
  <si>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</si>
  <si>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</si>
  <si>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</si>
  <si>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</si>
  <si>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</si>
  <si>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</si>
  <si>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</si>
  <si>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</si>
  <si>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</si>
  <si>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</si>
  <si>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</si>
  <si>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</si>
  <si>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</si>
  <si>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</si>
  <si>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</si>
  <si>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</si>
  <si>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</si>
  <si>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</si>
  <si>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</si>
  <si>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</si>
  <si>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</si>
  <si>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</si>
  <si>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</si>
  <si>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</si>
  <si>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</si>
  <si>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</si>
  <si>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</si>
  <si>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</si>
  <si>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</si>
  <si>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</si>
  <si>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</si>
  <si>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</si>
  <si>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</si>
  <si>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</si>
  <si>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</si>
  <si>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</si>
  <si>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</si>
  <si>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</si>
  <si>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</si>
  <si>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</si>
  <si>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</si>
  <si>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</si>
  <si>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</si>
  <si>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</si>
  <si>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</si>
  <si>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</si>
  <si>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</si>
  <si>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</si>
  <si>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</si>
  <si>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</si>
  <si>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</si>
  <si>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</si>
  <si>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</si>
  <si>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</si>
  <si>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</si>
  <si>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</si>
  <si>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</si>
  <si>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</si>
  <si>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</si>
  <si>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</si>
  <si>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</si>
  <si>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</si>
  <si>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</si>
  <si>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</si>
  <si>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</si>
  <si>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</si>
  <si>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</si>
  <si>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</si>
  <si>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</si>
  <si>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</si>
  <si>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</si>
  <si>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</si>
  <si>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</si>
  <si>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</si>
  <si>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</si>
  <si>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</si>
  <si>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</si>
  <si>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</si>
  <si>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</si>
  <si>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</si>
  <si>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</si>
  <si>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</si>
  <si>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</si>
  <si>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</si>
  <si>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</si>
  <si>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</si>
  <si>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</si>
  <si>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</si>
  <si>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</si>
  <si>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</si>
  <si>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</si>
  <si>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</si>
  <si>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</si>
  <si>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</si>
  <si>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</si>
  <si>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</si>
  <si>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</si>
  <si>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</si>
  <si>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</si>
  <si>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</si>
  <si>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</si>
  <si>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</si>
  <si>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</si>
  <si>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</si>
  <si>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</si>
  <si>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</si>
  <si>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</si>
  <si>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</si>
  <si>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</si>
  <si>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</si>
  <si>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</si>
  <si>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</si>
  <si>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</si>
  <si>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</si>
  <si>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</si>
  <si>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</si>
  <si>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</si>
  <si>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</si>
  <si>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</si>
  <si>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</si>
  <si>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</si>
  <si>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</si>
  <si>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</si>
  <si>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</si>
  <si>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</si>
  <si>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</si>
  <si>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</si>
  <si>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</si>
  <si>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</si>
  <si>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</si>
  <si>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</si>
  <si>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</si>
  <si>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</si>
  <si>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</si>
  <si>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</si>
  <si>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</si>
  <si>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</si>
  <si>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</si>
  <si>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</si>
  <si>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</si>
  <si>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</si>
  <si>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</si>
  <si>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</si>
  <si>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</si>
  <si>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</si>
  <si>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</si>
  <si>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</si>
  <si>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</si>
  <si>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</si>
  <si>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</si>
  <si>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</si>
  <si>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</si>
  <si>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</si>
  <si>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</si>
  <si>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</si>
  <si>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</si>
  <si>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</si>
  <si>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</si>
  <si>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</si>
  <si>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</si>
  <si>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</si>
  <si>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</si>
  <si>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</si>
  <si>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</si>
  <si>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</si>
  <si>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</si>
  <si>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</si>
  <si>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</si>
  <si>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</si>
  <si>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</si>
  <si>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</si>
  <si>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</si>
  <si>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</si>
  <si>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</si>
  <si>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</si>
  <si>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</si>
  <si>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</si>
  <si>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</si>
  <si>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</si>
  <si>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</si>
  <si>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</si>
  <si>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</si>
  <si>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</si>
  <si>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</si>
  <si>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</si>
  <si>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</si>
  <si>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</si>
  <si>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</si>
  <si>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</si>
  <si>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</si>
  <si>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</si>
  <si>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</si>
  <si>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</si>
  <si>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</si>
  <si>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</si>
  <si>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</si>
  <si>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</si>
  <si>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</si>
  <si>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</si>
  <si>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</si>
  <si>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</si>
  <si>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</si>
  <si>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</si>
  <si>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</si>
  <si>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</si>
  <si>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</si>
  <si>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</si>
  <si>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</si>
  <si>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</si>
  <si>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</si>
  <si>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</si>
  <si>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</si>
  <si>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</si>
  <si>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</si>
  <si>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</si>
  <si>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</si>
  <si>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</si>
  <si>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</si>
  <si>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</si>
  <si>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</si>
  <si>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</si>
  <si>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</si>
  <si>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</si>
  <si>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</si>
  <si>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</si>
  <si>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</si>
  <si>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</si>
  <si>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</si>
  <si>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</si>
  <si>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</si>
  <si>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</si>
  <si>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</si>
  <si>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</si>
  <si>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</si>
  <si>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</si>
  <si>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</si>
  <si>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</si>
  <si>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</si>
  <si>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</si>
  <si>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</si>
  <si>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</si>
  <si>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</si>
  <si>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</si>
  <si>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</si>
  <si>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</si>
  <si>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</si>
  <si>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</si>
  <si>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</si>
  <si>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</si>
  <si>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</si>
  <si>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</si>
  <si>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</si>
  <si>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</si>
  <si>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</si>
  <si>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</si>
  <si>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</si>
  <si>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</si>
  <si>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</si>
  <si>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</si>
  <si>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</si>
  <si>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</si>
  <si>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</si>
  <si>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</si>
  <si>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</si>
  <si>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</si>
  <si>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</si>
  <si>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</si>
  <si>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</si>
  <si>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</si>
  <si>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</si>
  <si>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</si>
  <si>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</si>
  <si>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</si>
  <si>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</si>
  <si>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</si>
  <si>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</si>
  <si>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</si>
  <si>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</si>
  <si>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</si>
  <si>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</si>
  <si>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</si>
  <si>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</si>
  <si>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</si>
  <si>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</si>
  <si>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</si>
  <si>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</si>
  <si>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</si>
  <si>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</si>
  <si>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</si>
  <si>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</si>
  <si>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</si>
  <si>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</si>
  <si>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</si>
  <si>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</si>
  <si>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</si>
  <si>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</si>
  <si>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</si>
  <si>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</si>
  <si>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</si>
  <si>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</si>
  <si>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</si>
  <si>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</si>
  <si>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</si>
  <si>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</si>
  <si>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</si>
  <si>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</si>
  <si>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</si>
  <si>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</si>
  <si>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</si>
  <si>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</si>
  <si>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</si>
  <si>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</si>
  <si>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</si>
  <si>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</si>
  <si>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</si>
  <si>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</si>
  <si>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</si>
  <si>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</si>
  <si>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</si>
  <si>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</si>
  <si>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</si>
  <si>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</si>
  <si>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</si>
  <si>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</si>
  <si>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</si>
  <si>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</si>
  <si>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</si>
  <si>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</si>
  <si>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</si>
  <si>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</si>
  <si>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</si>
  <si>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</si>
  <si>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</si>
  <si>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</si>
  <si>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</si>
  <si>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</si>
  <si>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</si>
  <si>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</si>
  <si>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</si>
  <si>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</si>
  <si>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</si>
  <si>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</si>
  <si>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</si>
  <si>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</si>
  <si>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</si>
  <si>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</si>
  <si>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</si>
  <si>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</si>
  <si>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</si>
  <si>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</si>
  <si>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</si>
  <si>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</si>
  <si>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</si>
  <si>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</si>
  <si>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</si>
  <si>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</si>
  <si>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</si>
  <si>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</si>
  <si>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</si>
  <si>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</si>
  <si>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</si>
  <si>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</si>
  <si>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</si>
  <si>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</si>
  <si>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</si>
  <si>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</si>
  <si>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</si>
  <si>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</si>
  <si>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</si>
  <si>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</si>
  <si>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</si>
  <si>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</si>
  <si>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</si>
  <si>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</si>
  <si>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</si>
  <si>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</si>
  <si>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</si>
  <si>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</si>
  <si>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</si>
  <si>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</si>
  <si>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</si>
  <si>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</si>
  <si>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</si>
  <si>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</si>
  <si>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</si>
  <si>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</si>
  <si>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</si>
  <si>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</si>
  <si>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</si>
  <si>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</si>
  <si>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</si>
  <si>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</si>
  <si>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</si>
  <si>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</si>
  <si>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</si>
  <si>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</si>
  <si>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</si>
  <si>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</si>
  <si>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</si>
  <si>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</si>
  <si>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</si>
  <si>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</si>
  <si>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</si>
  <si>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</si>
  <si>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</si>
  <si>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</si>
  <si>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</si>
  <si>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</si>
  <si>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</si>
  <si>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</si>
  <si>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</si>
  <si>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</si>
  <si>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</si>
  <si>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</si>
  <si>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</si>
  <si>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</si>
  <si>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</si>
  <si>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</si>
  <si>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</si>
  <si>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</si>
  <si>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</si>
  <si>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</si>
  <si>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</si>
  <si>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</si>
  <si>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</si>
  <si>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</si>
  <si>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</si>
  <si>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</si>
  <si>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</si>
  <si>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</si>
  <si>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</si>
  <si>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</si>
  <si>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</si>
  <si>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</si>
  <si>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</si>
  <si>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</si>
  <si>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</si>
  <si>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</si>
  <si>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</si>
  <si>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</si>
  <si>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</si>
  <si>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</si>
  <si>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</si>
  <si>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</si>
  <si>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</si>
  <si>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</si>
  <si>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</si>
  <si>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</si>
  <si>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</si>
  <si>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</si>
  <si>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</si>
  <si>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</si>
  <si>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</si>
  <si>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</si>
  <si>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</si>
  <si>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</si>
  <si>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</si>
  <si>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</si>
  <si>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</si>
  <si>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</si>
  <si>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</si>
  <si>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</si>
  <si>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</si>
  <si>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</si>
  <si>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</si>
  <si>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</si>
  <si>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</si>
  <si>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</si>
  <si>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</si>
  <si>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</si>
  <si>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</si>
  <si>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</si>
  <si>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</si>
  <si>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</si>
  <si>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</si>
  <si>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</si>
  <si>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</si>
  <si>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</si>
  <si>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</si>
  <si>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</si>
  <si>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</si>
  <si>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</si>
  <si>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</si>
  <si>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</si>
  <si>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</si>
  <si>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</si>
  <si>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</si>
  <si>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</si>
  <si>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</si>
  <si>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</si>
  <si>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</si>
  <si>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</si>
  <si>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</si>
  <si>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</si>
  <si>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</si>
  <si>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</si>
  <si>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</si>
  <si>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</si>
  <si>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</si>
  <si>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</si>
  <si>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</si>
  <si>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</si>
  <si>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</si>
  <si>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</si>
  <si>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</si>
  <si>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</si>
  <si>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</si>
  <si>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</si>
  <si>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</si>
  <si>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</si>
  <si>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</si>
  <si>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</si>
  <si>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</si>
  <si>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</si>
  <si>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</si>
  <si>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</si>
  <si>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</si>
  <si>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</si>
  <si>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</si>
  <si>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</si>
  <si>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</si>
  <si>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</si>
  <si>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</si>
  <si>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</si>
  <si>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</si>
  <si>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</si>
  <si>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</si>
  <si>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</si>
  <si>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</si>
  <si>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</si>
  <si>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</si>
  <si>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</si>
  <si>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</si>
  <si>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</si>
  <si>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</si>
  <si>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</si>
  <si>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</si>
  <si>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</si>
  <si>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</si>
  <si>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</si>
  <si>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</si>
  <si>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</si>
  <si>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</si>
  <si>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</si>
  <si>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</si>
  <si>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</si>
  <si>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</si>
  <si>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</si>
  <si>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</si>
  <si>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</si>
  <si>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</si>
  <si>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</si>
  <si>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</si>
  <si>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</si>
  <si>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</si>
  <si>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</si>
  <si>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</si>
  <si>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</si>
  <si>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</si>
  <si>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</si>
  <si>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</si>
  <si>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</si>
  <si>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</si>
  <si>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</si>
  <si>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</si>
  <si>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</si>
  <si>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</si>
  <si>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</si>
  <si>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</si>
  <si>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</si>
  <si>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</si>
  <si>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</si>
  <si>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</si>
  <si>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</si>
  <si>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</si>
  <si>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</si>
  <si>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</si>
  <si>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</si>
  <si>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</si>
  <si>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</si>
  <si>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</si>
  <si>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</si>
  <si>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</si>
  <si>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</si>
  <si>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</si>
  <si>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</si>
  <si>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</si>
  <si>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</si>
  <si>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</si>
  <si>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</si>
  <si>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</si>
  <si>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</si>
  <si>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</si>
  <si>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</si>
  <si>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</si>
  <si>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</si>
  <si>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</si>
  <si>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</si>
  <si>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</si>
  <si>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</si>
  <si>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</si>
  <si>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</si>
  <si>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</si>
  <si>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</si>
  <si>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</si>
  <si>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</si>
  <si>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</si>
  <si>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</si>
  <si>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</si>
  <si>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</si>
  <si>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</si>
  <si>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</si>
  <si>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</si>
  <si>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</si>
  <si>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</si>
  <si>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</si>
  <si>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</si>
  <si>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</si>
  <si>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</si>
  <si>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</si>
  <si>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</si>
  <si>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</si>
  <si>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</si>
  <si>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</si>
  <si>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</si>
  <si>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</si>
  <si>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</si>
  <si>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</si>
  <si>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</si>
  <si>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</si>
  <si>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</si>
  <si>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</si>
  <si>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</si>
  <si>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</si>
  <si>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</si>
  <si>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</si>
  <si>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</si>
  <si>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</si>
  <si>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</si>
  <si>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</si>
  <si>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</si>
  <si>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</si>
  <si>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</si>
  <si>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</si>
  <si>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</si>
  <si>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</si>
  <si>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</si>
  <si>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</si>
  <si>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</si>
  <si>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</si>
  <si>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</si>
  <si>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</si>
  <si>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</si>
  <si>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</si>
  <si>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</si>
  <si>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</si>
  <si>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</si>
  <si>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</si>
  <si>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</si>
  <si>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</si>
  <si>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</si>
  <si>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</si>
  <si>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</si>
  <si>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</si>
  <si>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</si>
  <si>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</si>
  <si>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</si>
  <si>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</si>
  <si>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</si>
  <si>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</si>
  <si>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</si>
  <si>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</si>
  <si>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</si>
  <si>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</si>
  <si>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</si>
  <si>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</si>
  <si>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</si>
  <si>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</si>
  <si>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</si>
  <si>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</si>
  <si>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</si>
  <si>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</si>
  <si>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</si>
  <si>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</si>
  <si>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</si>
  <si>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</si>
  <si>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</si>
  <si>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</si>
  <si>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</si>
  <si>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</si>
  <si>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</si>
  <si>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</si>
  <si>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</si>
  <si>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</si>
  <si>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</si>
  <si>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</si>
  <si>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</si>
  <si>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</si>
  <si>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</si>
  <si>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</si>
  <si>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</si>
  <si>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</si>
  <si>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</si>
  <si>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</si>
  <si>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</si>
  <si>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</si>
  <si>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</si>
  <si>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</si>
  <si>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</si>
  <si>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</si>
  <si>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</si>
  <si>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</si>
  <si>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</si>
  <si>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</si>
  <si>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</si>
  <si>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</si>
  <si>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</si>
  <si>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</si>
  <si>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</si>
  <si>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</si>
  <si>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</si>
  <si>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</si>
  <si>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</si>
  <si>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</si>
  <si>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</si>
  <si>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</si>
  <si>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</si>
  <si>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</si>
  <si>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</si>
  <si>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</si>
  <si>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</si>
  <si>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</si>
  <si>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</si>
  <si>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</si>
  <si>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</si>
  <si>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</si>
  <si>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</si>
  <si>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</si>
  <si>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</si>
  <si>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</si>
  <si>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</si>
  <si>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</si>
  <si>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</si>
  <si>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</si>
  <si>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</si>
  <si>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</si>
  <si>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</si>
  <si>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</si>
  <si>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</si>
  <si>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</si>
  <si>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</si>
  <si>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</si>
  <si>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</si>
  <si>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</si>
  <si>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</si>
  <si>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</si>
  <si>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</si>
  <si>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</si>
  <si>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</si>
  <si>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</si>
  <si>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</si>
  <si>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</si>
  <si>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</si>
  <si>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</si>
  <si>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</si>
  <si>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</si>
  <si>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</si>
  <si>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</si>
  <si>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</si>
  <si>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</si>
  <si>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</si>
  <si>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</si>
  <si>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</si>
  <si>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</si>
  <si>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</si>
  <si>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</si>
  <si>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</si>
  <si>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</si>
  <si>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</si>
  <si>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</si>
  <si>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</si>
  <si>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</si>
  <si>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</si>
  <si>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</si>
  <si>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</si>
  <si>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</si>
  <si>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</si>
  <si>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</si>
  <si>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</si>
  <si>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</si>
  <si>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</si>
  <si>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</si>
  <si>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</si>
  <si>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</si>
  <si>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</si>
  <si>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</si>
  <si>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</si>
  <si>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</si>
  <si>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</si>
  <si>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</si>
  <si>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</si>
  <si>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</si>
  <si>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</si>
  <si>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</si>
  <si>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</si>
  <si>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</si>
  <si>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</si>
  <si>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</si>
  <si>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</si>
  <si>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</si>
  <si>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</si>
  <si>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</si>
  <si>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</si>
  <si>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</si>
  <si>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</si>
  <si>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</si>
  <si>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</si>
  <si>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</si>
  <si>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</si>
  <si>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</si>
  <si>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</si>
  <si>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</si>
  <si>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</si>
  <si>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</si>
  <si>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</si>
  <si>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</si>
  <si>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</si>
  <si>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</si>
  <si>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</si>
  <si>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</si>
  <si>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</si>
  <si>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</si>
  <si>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</si>
  <si>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</si>
  <si>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</si>
  <si>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</si>
  <si>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</si>
  <si>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</si>
  <si>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</si>
  <si>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</si>
  <si>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</si>
  <si>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</si>
  <si>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</si>
  <si>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</si>
  <si>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</si>
  <si>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</si>
  <si>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</si>
  <si>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</si>
  <si>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</si>
  <si>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</si>
  <si>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</si>
  <si>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</si>
  <si>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</si>
  <si>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</si>
  <si>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</si>
  <si>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</si>
  <si>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</si>
  <si>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</si>
  <si>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</si>
  <si>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</si>
  <si>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</si>
  <si>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</si>
  <si>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</si>
  <si>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</si>
  <si>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</si>
  <si>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</si>
  <si>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</si>
  <si>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</si>
  <si>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</si>
  <si>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</si>
  <si>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</si>
  <si>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</si>
  <si>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</si>
  <si>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</si>
  <si>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</si>
  <si>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</si>
  <si>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</si>
  <si>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</si>
  <si>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</si>
  <si>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</si>
  <si>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</si>
  <si>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</si>
  <si>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</si>
  <si>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</si>
  <si>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</si>
  <si>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</si>
  <si>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</si>
  <si>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</si>
  <si>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</si>
  <si>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</si>
  <si>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</si>
  <si>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</si>
  <si>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</si>
  <si>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</si>
  <si>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</si>
  <si>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</si>
  <si>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</si>
  <si>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</si>
  <si>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</si>
  <si>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</si>
  <si>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</si>
  <si>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</si>
  <si>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</si>
  <si>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</si>
  <si>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</si>
  <si>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</si>
  <si>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</si>
  <si>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</si>
  <si>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</si>
  <si>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</si>
  <si>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</si>
  <si>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</si>
  <si>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</si>
  <si>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</si>
  <si>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</si>
  <si>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</si>
  <si>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</si>
  <si>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</si>
  <si>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</si>
  <si>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</si>
  <si>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</si>
  <si>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</si>
  <si>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</si>
  <si>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</si>
  <si>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</si>
  <si>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</si>
  <si>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</si>
  <si>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</si>
  <si>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</si>
  <si>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</si>
  <si>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</si>
  <si>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</si>
  <si>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</si>
  <si>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</si>
  <si>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</si>
  <si>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</si>
  <si>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</si>
  <si>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</si>
  <si>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</si>
  <si>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</si>
  <si>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</si>
  <si>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</si>
  <si>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</si>
  <si>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</si>
  <si>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</si>
  <si>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</si>
  <si>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</si>
  <si>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</si>
  <si>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</si>
  <si>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</si>
  <si>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</si>
  <si>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</si>
  <si>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</si>
  <si>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</si>
  <si>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</si>
  <si>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</si>
  <si>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</si>
  <si>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</si>
  <si>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</si>
  <si>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</si>
  <si>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</si>
  <si>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</si>
  <si>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</si>
  <si>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</si>
  <si>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</si>
  <si>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</si>
  <si>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</si>
  <si>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</si>
  <si>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</si>
  <si>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</si>
  <si>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</si>
  <si>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</si>
  <si>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</si>
  <si>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</si>
  <si>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</si>
  <si>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</si>
  <si>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</si>
  <si>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</si>
  <si>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</si>
  <si>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</si>
  <si>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</si>
  <si>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</si>
  <si>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</si>
  <si>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</si>
  <si>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</si>
  <si>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</si>
  <si>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</si>
  <si>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</si>
  <si>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</si>
  <si>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</si>
  <si>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</si>
  <si>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</si>
  <si>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</si>
  <si>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</si>
  <si>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</si>
  <si>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</si>
  <si>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</si>
  <si>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</si>
  <si>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</si>
  <si>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</si>
  <si>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</si>
  <si>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</si>
  <si>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</si>
  <si>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</si>
  <si>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</si>
  <si>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</si>
  <si>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</si>
  <si>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</si>
  <si>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</si>
  <si>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</si>
  <si>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</si>
  <si>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</si>
  <si>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</si>
  <si>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</si>
  <si>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</si>
  <si>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</si>
  <si>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</si>
  <si>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</si>
  <si>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</si>
  <si>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</si>
  <si>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</si>
  <si>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</si>
  <si>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</si>
  <si>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</si>
  <si>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</si>
  <si>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</si>
  <si>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</si>
  <si>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</si>
  <si>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</si>
  <si>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</si>
  <si>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</si>
  <si>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</si>
  <si>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</si>
  <si>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</si>
  <si>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</si>
  <si>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</si>
  <si>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</si>
  <si>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</si>
  <si>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</si>
  <si>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</si>
  <si>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</si>
  <si>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</si>
  <si>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</si>
  <si>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</si>
  <si>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</si>
  <si>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</si>
  <si>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</si>
  <si>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</si>
  <si>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</si>
  <si>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</si>
  <si>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</si>
  <si>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</si>
  <si>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</si>
  <si>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</si>
  <si>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</si>
  <si>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</si>
  <si>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</si>
  <si>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</si>
  <si>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</si>
  <si>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</si>
  <si>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</si>
  <si>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</si>
  <si>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</si>
  <si>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</si>
  <si>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</si>
  <si>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</si>
  <si>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</si>
  <si>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</si>
  <si>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</si>
  <si>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</si>
  <si>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</si>
  <si>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</si>
  <si>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</si>
  <si>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</si>
  <si>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</si>
  <si>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</si>
  <si>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</si>
  <si>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</si>
  <si>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</si>
  <si>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</si>
  <si>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</si>
  <si>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</si>
  <si>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</si>
  <si>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</si>
  <si>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</si>
  <si>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</si>
  <si>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</si>
  <si>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</si>
  <si>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</si>
  <si>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</si>
  <si>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</si>
  <si>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</si>
  <si>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</si>
  <si>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</si>
  <si>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</si>
  <si>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</si>
  <si>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</si>
  <si>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</si>
  <si>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</si>
  <si>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</si>
  <si>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</si>
  <si>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</si>
  <si>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</si>
  <si>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</si>
  <si>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</si>
  <si>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</si>
  <si>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</si>
  <si>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</si>
  <si>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</si>
  <si>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</si>
  <si>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</si>
  <si>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</si>
  <si>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</si>
  <si>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</si>
  <si>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</si>
  <si>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</si>
  <si>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</si>
  <si>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</si>
  <si>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</si>
  <si>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</si>
  <si>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</si>
  <si>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</si>
  <si>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</si>
  <si>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</si>
  <si>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</si>
  <si>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</si>
  <si>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</si>
  <si>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</si>
  <si>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</si>
  <si>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</si>
  <si>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</si>
  <si>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</si>
  <si>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</si>
  <si>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</si>
  <si>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</si>
  <si>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</si>
  <si>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</si>
  <si>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</si>
  <si>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</si>
  <si>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</si>
  <si>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</si>
  <si>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</si>
  <si>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</si>
  <si>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</si>
  <si>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</si>
  <si>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</si>
  <si>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</si>
  <si>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</si>
  <si>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</si>
  <si>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</si>
  <si>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</si>
  <si>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</si>
  <si>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</si>
  <si>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</si>
  <si>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</si>
  <si>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</si>
  <si>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</si>
  <si>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</si>
  <si>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</si>
  <si>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</si>
  <si>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</si>
  <si>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</si>
  <si>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</si>
  <si>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</si>
  <si>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</si>
  <si>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</si>
  <si>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</si>
  <si>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</si>
  <si>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</si>
  <si>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</si>
  <si>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</si>
  <si>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</si>
  <si>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</si>
  <si>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</si>
  <si>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</si>
  <si>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</si>
  <si>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</si>
  <si>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</si>
  <si>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</si>
  <si>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</si>
  <si>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</si>
  <si>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</si>
  <si>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</si>
  <si>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</si>
  <si>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</si>
  <si>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</si>
  <si>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</si>
  <si>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</si>
  <si>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</si>
  <si>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</si>
  <si>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</si>
  <si>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</si>
  <si>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</si>
  <si>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</si>
  <si>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</si>
  <si>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</si>
  <si>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</si>
  <si>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</si>
  <si>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</si>
  <si>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</si>
  <si>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</si>
  <si>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</si>
  <si>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</si>
  <si>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</si>
  <si>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</si>
  <si>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</si>
  <si>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</si>
  <si>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</si>
  <si>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</si>
  <si>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</si>
  <si>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</si>
  <si>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</si>
  <si>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</si>
  <si>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</si>
  <si>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</si>
  <si>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</si>
  <si>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</si>
  <si>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</si>
  <si>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</si>
  <si>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</si>
  <si>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</si>
  <si>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</si>
  <si>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</si>
  <si>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</si>
  <si>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</si>
  <si>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</si>
  <si>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</si>
  <si>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</si>
  <si>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</si>
  <si>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</si>
  <si>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</si>
  <si>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</si>
  <si>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</si>
  <si>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</si>
  <si>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</si>
  <si>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</si>
  <si>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</si>
  <si>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</si>
  <si>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</si>
  <si>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</si>
  <si>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</si>
  <si>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</si>
  <si>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</si>
  <si>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</si>
  <si>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</si>
  <si>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</si>
  <si>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</si>
  <si>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</si>
  <si>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</si>
  <si>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</si>
  <si>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</si>
  <si>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</si>
  <si>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</si>
  <si>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</si>
  <si>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</si>
  <si>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</si>
  <si>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</si>
  <si>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</si>
  <si>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</si>
  <si>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</si>
  <si>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</si>
  <si>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</si>
  <si>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</si>
  <si>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</si>
  <si>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</si>
  <si>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</si>
  <si>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</si>
  <si>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</si>
  <si>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</si>
  <si>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</si>
  <si>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</si>
  <si>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</si>
  <si>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</si>
  <si>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</si>
  <si>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</si>
  <si>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</si>
  <si>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</si>
  <si>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</si>
  <si>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</si>
  <si>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</si>
  <si>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</si>
  <si>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</si>
  <si>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</si>
  <si>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</si>
  <si>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</si>
  <si>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</si>
  <si>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</si>
  <si>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</si>
  <si>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</si>
  <si>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</si>
  <si>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</si>
  <si>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</si>
  <si>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</si>
  <si>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</si>
  <si>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</si>
  <si>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</si>
  <si>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</si>
  <si>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</si>
  <si>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</si>
  <si>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</si>
  <si>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</si>
  <si>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</si>
  <si>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</si>
  <si>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</si>
  <si>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</si>
  <si>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</si>
  <si>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</si>
  <si>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</si>
  <si>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</si>
  <si>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</si>
  <si>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</si>
  <si>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</si>
  <si>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</si>
  <si>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</si>
  <si>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</si>
  <si>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</si>
  <si>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</si>
  <si>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</si>
  <si>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</si>
  <si>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</si>
  <si>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</si>
  <si>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</si>
  <si>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</si>
  <si>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</si>
  <si>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</si>
  <si>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</si>
  <si>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</si>
  <si>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</si>
  <si>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</si>
  <si>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</si>
  <si>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</si>
  <si>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</si>
  <si>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</si>
  <si>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</si>
  <si>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</si>
  <si>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</si>
  <si>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</si>
  <si>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</si>
  <si>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</si>
  <si>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</si>
  <si>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</si>
  <si>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</si>
  <si>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</si>
  <si>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</si>
  <si>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</si>
  <si>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</si>
  <si>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</si>
  <si>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</si>
  <si>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</si>
  <si>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</si>
  <si>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</si>
  <si>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</si>
  <si>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</si>
  <si>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</si>
  <si>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</si>
  <si>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</si>
  <si>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</si>
  <si>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</si>
  <si>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</si>
  <si>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</si>
  <si>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</si>
  <si>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</si>
  <si>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</si>
  <si>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</si>
  <si>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</si>
  <si>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</si>
  <si>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</si>
  <si>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</si>
  <si>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</si>
  <si>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</si>
  <si>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</si>
  <si>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</si>
  <si>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</si>
  <si>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</si>
  <si>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</si>
  <si>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</si>
  <si>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</si>
  <si>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</si>
  <si>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</si>
  <si>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</si>
  <si>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</si>
  <si>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</si>
  <si>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</si>
  <si>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</si>
  <si>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</si>
  <si>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</si>
  <si>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</si>
  <si>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</si>
  <si>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</si>
  <si>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</si>
  <si>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</si>
  <si>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</si>
  <si>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</si>
  <si>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</si>
  <si>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</si>
  <si>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</si>
  <si>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</si>
  <si>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</si>
  <si>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</si>
  <si>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</si>
  <si>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</si>
  <si>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</si>
  <si>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</si>
  <si>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</si>
  <si>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</si>
  <si>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</si>
  <si>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</si>
  <si>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</si>
  <si>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</si>
  <si>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</si>
  <si>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</si>
  <si>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</si>
  <si>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</si>
  <si>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</si>
  <si>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</si>
  <si>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</si>
  <si>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</si>
  <si>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</si>
  <si>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</si>
  <si>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</si>
  <si>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</si>
  <si>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</si>
  <si>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</si>
  <si>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</si>
  <si>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</si>
  <si>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</si>
  <si>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</si>
  <si>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</si>
  <si>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</si>
  <si>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</si>
  <si>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</si>
  <si>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</si>
  <si>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</si>
  <si>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</si>
  <si>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</si>
  <si>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</si>
  <si>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</si>
  <si>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</si>
  <si>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</si>
  <si>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</si>
  <si>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</si>
  <si>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</si>
  <si>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</si>
  <si>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</si>
  <si>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</si>
  <si>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</si>
  <si>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</si>
  <si>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</si>
  <si>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</si>
  <si>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</si>
  <si>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</si>
  <si>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</si>
  <si>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</si>
  <si>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</si>
  <si>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</si>
  <si>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</si>
  <si>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</si>
  <si>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</si>
  <si>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</si>
  <si>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</si>
  <si>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</si>
  <si>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</si>
  <si>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</si>
  <si>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</si>
  <si>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</si>
  <si>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</si>
  <si>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</si>
  <si>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</si>
  <si>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</si>
  <si>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</si>
  <si>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</si>
  <si>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</si>
  <si>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</si>
  <si>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</si>
  <si>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</si>
  <si>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</si>
  <si>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</si>
  <si>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</si>
  <si>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</si>
  <si>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</si>
  <si>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</si>
  <si>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</si>
  <si>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</si>
  <si>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</si>
  <si>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</si>
  <si>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</si>
  <si>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</si>
  <si>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</si>
  <si>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</si>
  <si>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</si>
  <si>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</si>
  <si>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</si>
  <si>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</si>
  <si>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</si>
  <si>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</si>
  <si>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</si>
  <si>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</si>
  <si>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</si>
  <si>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</si>
  <si>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</si>
  <si>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</si>
  <si>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</si>
  <si>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</si>
  <si>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</si>
  <si>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</si>
  <si>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</si>
  <si>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</si>
  <si>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</si>
  <si>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</si>
  <si>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</si>
  <si>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</si>
  <si>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</si>
  <si>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</si>
  <si>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</si>
  <si>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</si>
  <si>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</si>
  <si>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</si>
  <si>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</si>
  <si>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</si>
  <si>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</si>
  <si>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</si>
  <si>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</si>
  <si>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</si>
  <si>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</si>
  <si>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</si>
  <si>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</si>
  <si>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</si>
  <si>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</si>
  <si>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</si>
  <si>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</si>
  <si>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</si>
  <si>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</si>
  <si>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</si>
  <si>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</si>
  <si>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</si>
  <si>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</si>
  <si>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</si>
  <si>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</si>
  <si>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</si>
  <si>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</si>
  <si>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</si>
  <si>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</si>
  <si>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</si>
  <si>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</si>
  <si>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</si>
  <si>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</si>
  <si>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</si>
  <si>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</si>
  <si>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</si>
  <si>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</si>
  <si>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</si>
  <si>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</si>
  <si>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</si>
  <si>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</si>
  <si>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</si>
  <si>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</si>
  <si>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</si>
  <si>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</si>
  <si>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</si>
  <si>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</si>
  <si>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</si>
  <si>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</si>
  <si>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</si>
  <si>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</si>
  <si>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</si>
  <si>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</si>
  <si>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</si>
  <si>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</si>
  <si>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</si>
  <si>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</si>
  <si>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</si>
  <si>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</si>
  <si>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</si>
  <si>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</si>
  <si>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</si>
  <si>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</si>
  <si>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</si>
  <si>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</si>
  <si>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</si>
  <si>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</si>
  <si>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</si>
  <si>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</si>
  <si>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</si>
  <si>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</si>
  <si>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</si>
  <si>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</si>
  <si>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</si>
  <si>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</si>
  <si>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</si>
  <si>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</si>
  <si>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</si>
  <si>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</si>
  <si>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</si>
  <si>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</si>
  <si>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</si>
  <si>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</si>
  <si>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</si>
  <si>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</si>
  <si>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</si>
  <si>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</si>
  <si>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</si>
  <si>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</si>
  <si>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</si>
  <si>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</si>
  <si>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</si>
  <si>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</si>
  <si>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</si>
  <si>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</si>
  <si>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</si>
  <si>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</si>
  <si>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</si>
  <si>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</si>
  <si>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</si>
  <si>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</si>
  <si>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</si>
  <si>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</si>
  <si>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</si>
  <si>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</si>
  <si>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</si>
  <si>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</si>
  <si>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</si>
  <si>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</si>
  <si>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</si>
  <si>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</si>
  <si>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</si>
  <si>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</si>
  <si>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</si>
  <si>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</si>
  <si>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</si>
  <si>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</si>
  <si>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</si>
  <si>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</si>
  <si>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</si>
  <si>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</si>
  <si>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</si>
  <si>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</si>
  <si>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</si>
  <si>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</si>
  <si>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</si>
  <si>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</si>
  <si>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</si>
  <si>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</si>
  <si>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</si>
  <si>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</si>
  <si>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</si>
  <si>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</si>
  <si>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</si>
  <si>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</si>
  <si>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</si>
  <si>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</si>
  <si>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</si>
  <si>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</si>
  <si>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</si>
  <si>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</si>
  <si>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</si>
  <si>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</si>
  <si>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</si>
  <si>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</si>
  <si>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</si>
  <si>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</si>
  <si>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</si>
  <si>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</si>
  <si>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</si>
  <si>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</si>
  <si>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</si>
  <si>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</si>
  <si>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</si>
  <si>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</si>
  <si>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</si>
  <si>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</si>
  <si>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</si>
  <si>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</si>
  <si>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</si>
  <si>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</si>
  <si>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</si>
  <si>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</si>
  <si>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</si>
  <si>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</si>
  <si>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</si>
  <si>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</si>
  <si>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</si>
  <si>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</si>
  <si>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</si>
  <si>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</si>
  <si>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</si>
  <si>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</si>
  <si>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</si>
  <si>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</si>
  <si>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</si>
  <si>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</si>
  <si>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</si>
  <si>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</si>
  <si>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</si>
  <si>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</si>
  <si>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</si>
  <si>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</si>
  <si>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</si>
  <si>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</si>
  <si>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</si>
  <si>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</si>
  <si>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</si>
  <si>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</si>
  <si>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</si>
  <si>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</si>
  <si>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</si>
  <si>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</si>
  <si>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</si>
  <si>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</si>
  <si>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</si>
  <si>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</si>
  <si>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</si>
  <si>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</si>
  <si>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</si>
  <si>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</si>
  <si>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</si>
  <si>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</si>
  <si>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</si>
  <si>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</si>
  <si>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</si>
  <si>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</si>
  <si>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</si>
  <si>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</si>
  <si>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</si>
  <si>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</si>
  <si>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</si>
  <si>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</si>
  <si>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</si>
  <si>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</si>
  <si>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</si>
  <si>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</si>
  <si>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</si>
  <si>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</si>
  <si>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</si>
  <si>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</si>
  <si>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</si>
  <si>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</si>
  <si>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</si>
  <si>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</si>
  <si>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</si>
  <si>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</si>
  <si>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</si>
  <si>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</si>
  <si>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</si>
  <si>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</si>
  <si>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</si>
  <si>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</si>
  <si>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</si>
  <si>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</si>
  <si>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</si>
  <si>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</si>
  <si>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</si>
  <si>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</si>
  <si>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</si>
  <si>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</si>
  <si>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</si>
  <si>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</si>
  <si>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</si>
  <si>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</si>
  <si>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</si>
  <si>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</si>
  <si>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</si>
  <si>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</si>
  <si>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</si>
  <si>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</si>
  <si>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</si>
  <si>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</si>
  <si>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</si>
  <si>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</si>
  <si>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</si>
  <si>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</si>
  <si>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</si>
  <si>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</si>
  <si>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</si>
  <si>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</si>
  <si>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</si>
  <si>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</si>
  <si>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</si>
  <si>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</si>
  <si>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</si>
  <si>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</si>
  <si>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</si>
  <si>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</si>
  <si>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</si>
  <si>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</si>
  <si>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</si>
  <si>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</si>
  <si>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</si>
  <si>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</si>
  <si>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</si>
  <si>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</si>
  <si>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</si>
  <si>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</si>
  <si>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</si>
  <si>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</si>
  <si>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</si>
  <si>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</si>
  <si>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</si>
  <si>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</si>
  <si>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</si>
  <si>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</si>
  <si>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</si>
  <si>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</si>
  <si>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</si>
  <si>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</si>
  <si>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</si>
  <si>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</si>
  <si>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</si>
  <si>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</si>
  <si>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</si>
  <si>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</si>
  <si>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</si>
  <si>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</si>
  <si>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</si>
  <si>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</si>
  <si>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</si>
  <si>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</si>
  <si>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</si>
  <si>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</si>
  <si>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</si>
  <si>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</si>
  <si>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</si>
  <si>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</si>
  <si>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</si>
  <si>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</si>
  <si>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</si>
  <si>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</si>
  <si>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</si>
  <si>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</si>
  <si>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</si>
  <si>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</si>
  <si>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</si>
  <si>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</si>
  <si>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</si>
  <si>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</si>
  <si>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</si>
  <si>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</si>
  <si>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</si>
  <si>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</si>
  <si>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</si>
  <si>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</si>
  <si>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</si>
  <si>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</si>
  <si>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</si>
  <si>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</si>
  <si>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</si>
  <si>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</si>
  <si>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</si>
  <si>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</si>
  <si>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</si>
  <si>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</si>
  <si>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</si>
  <si>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</si>
  <si>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</si>
  <si>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</si>
  <si>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</si>
  <si>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</si>
  <si>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</si>
  <si>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</si>
  <si>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</si>
  <si>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</si>
  <si>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</si>
  <si>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</si>
  <si>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</si>
  <si>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</si>
  <si>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</si>
  <si>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</si>
  <si>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</si>
  <si>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</si>
  <si>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</si>
  <si>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</si>
  <si>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</si>
  <si>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</si>
  <si>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</si>
  <si>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</si>
  <si>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</si>
  <si>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</si>
  <si>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</si>
  <si>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</si>
  <si>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</si>
  <si>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</si>
  <si>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</si>
  <si>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</si>
  <si>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</si>
  <si>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</si>
  <si>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</si>
  <si>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</si>
  <si>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</si>
  <si>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</si>
  <si>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</si>
  <si>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</si>
  <si>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</si>
  <si>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</si>
  <si>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</si>
  <si>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</si>
  <si>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</si>
  <si>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</si>
  <si>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</si>
  <si>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</si>
  <si>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</si>
  <si>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</si>
  <si>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</si>
  <si>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</si>
  <si>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</si>
  <si>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</si>
  <si>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</si>
  <si>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</si>
  <si>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</si>
  <si>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</si>
  <si>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</si>
  <si>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</si>
  <si>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</si>
  <si>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</si>
  <si>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</si>
  <si>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</si>
  <si>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</si>
  <si>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</si>
  <si>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</si>
  <si>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</si>
  <si>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</si>
  <si>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</si>
  <si>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</si>
  <si>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</si>
  <si>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</si>
  <si>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</si>
  <si>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</si>
  <si>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</si>
  <si>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</si>
  <si>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</si>
  <si>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</si>
  <si>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</si>
  <si>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</si>
  <si>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</si>
  <si>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</si>
  <si>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</si>
  <si>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</si>
  <si>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</si>
  <si>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</si>
  <si>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</si>
  <si>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</si>
  <si>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</si>
  <si>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</si>
  <si>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</si>
  <si>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</si>
  <si>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</si>
  <si>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</si>
  <si>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</si>
  <si>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</si>
  <si>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</si>
  <si>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</si>
  <si>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</si>
  <si>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</si>
  <si>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</si>
  <si>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</si>
  <si>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</si>
  <si>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</si>
  <si>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</si>
  <si>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</si>
  <si>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</si>
  <si>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</si>
  <si>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</si>
  <si>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</si>
  <si>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</si>
  <si>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</si>
  <si>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</si>
  <si>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</si>
  <si>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</si>
  <si>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</si>
  <si>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</si>
  <si>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</si>
  <si>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</si>
  <si>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</si>
  <si>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</si>
  <si>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</si>
  <si>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</si>
  <si>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</si>
  <si>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</si>
  <si>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</si>
  <si>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</si>
  <si>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</si>
  <si>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</si>
  <si>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</si>
  <si>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</si>
  <si>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</si>
  <si>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</si>
  <si>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</si>
  <si>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</si>
  <si>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</si>
  <si>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</si>
  <si>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</si>
  <si>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</si>
  <si>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</si>
  <si>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</si>
  <si>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</si>
  <si>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</si>
  <si>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</si>
  <si>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</si>
  <si>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</si>
  <si>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</si>
  <si>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</si>
  <si>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</si>
  <si>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</si>
  <si>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</si>
  <si>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</si>
  <si>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</si>
  <si>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</si>
  <si>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</si>
  <si>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</si>
  <si>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</si>
  <si>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</si>
  <si>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</si>
  <si>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</si>
  <si>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</si>
  <si>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</si>
  <si>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</si>
  <si>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</si>
  <si>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</si>
  <si>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</si>
  <si>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</si>
  <si>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</si>
  <si>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</si>
  <si>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</si>
  <si>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</si>
  <si>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</si>
  <si>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</si>
  <si>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</si>
  <si>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</si>
  <si>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</si>
  <si>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</si>
  <si>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</si>
  <si>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</si>
  <si>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</si>
  <si>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</si>
  <si>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</si>
  <si>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</si>
  <si>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</si>
  <si>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</si>
  <si>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</si>
  <si>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</si>
  <si>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</si>
  <si>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</si>
  <si>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</si>
  <si>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</si>
  <si>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</si>
  <si>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</si>
  <si>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</si>
  <si>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</si>
  <si>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</si>
  <si>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</si>
  <si>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</si>
  <si>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</si>
  <si>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</si>
  <si>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</si>
  <si>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</si>
  <si>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</si>
  <si>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</si>
  <si>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</si>
  <si>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</si>
  <si>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</si>
  <si>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</si>
  <si>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</si>
  <si>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</si>
  <si>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</si>
  <si>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</si>
  <si>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</si>
  <si>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</si>
  <si>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</si>
  <si>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</si>
  <si>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</si>
  <si>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</si>
  <si>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</si>
  <si>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</si>
  <si>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</si>
  <si>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</si>
  <si>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</si>
  <si>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</si>
  <si>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</si>
  <si>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</si>
  <si>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</si>
  <si>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</si>
  <si>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</si>
  <si>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</si>
  <si>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</si>
  <si>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</si>
  <si>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</si>
  <si>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</si>
  <si>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</si>
  <si>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</si>
  <si>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</si>
  <si>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</si>
  <si>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</si>
  <si>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</si>
  <si>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</si>
  <si>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</si>
  <si>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</si>
  <si>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</si>
  <si>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</si>
  <si>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</si>
  <si>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</si>
  <si>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</si>
  <si>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</si>
  <si>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</si>
  <si>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</si>
  <si>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</si>
  <si>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</si>
  <si>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</si>
  <si>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</si>
  <si>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</si>
  <si>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</si>
  <si>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</si>
  <si>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</si>
  <si>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</si>
  <si>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</si>
  <si>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</si>
  <si>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</si>
  <si>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</si>
  <si>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</si>
  <si>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</si>
  <si>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</si>
  <si>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</si>
  <si>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</si>
  <si>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</si>
  <si>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</si>
  <si>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</si>
  <si>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</si>
  <si>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</si>
  <si>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</si>
  <si>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</si>
  <si>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</si>
  <si>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</si>
  <si>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</si>
  <si>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</si>
  <si>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</si>
  <si>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</si>
  <si>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</si>
  <si>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</si>
  <si>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</si>
  <si>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</si>
  <si>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</si>
  <si>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</si>
  <si>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</si>
  <si>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</si>
  <si>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</si>
  <si>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</si>
  <si>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</si>
  <si>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</si>
  <si>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</si>
  <si>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</si>
  <si>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</si>
  <si>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</si>
  <si>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</si>
  <si>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</si>
  <si>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</si>
  <si>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</si>
  <si>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</si>
  <si>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</si>
  <si>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</si>
  <si>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</si>
  <si>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</si>
  <si>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</si>
  <si>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</si>
  <si>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</si>
  <si>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</si>
  <si>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</si>
  <si>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</si>
  <si>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</si>
  <si>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</si>
  <si>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</si>
  <si>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</si>
  <si>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</si>
  <si>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</si>
  <si>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</si>
  <si>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</si>
  <si>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</si>
  <si>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</si>
  <si>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</si>
  <si>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</si>
  <si>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</si>
  <si>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</si>
  <si>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</si>
  <si>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</si>
  <si>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</si>
  <si>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</si>
  <si>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</si>
  <si>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</si>
  <si>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</si>
  <si>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</si>
  <si>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</si>
  <si>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</si>
  <si>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</si>
  <si>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</si>
  <si>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</si>
  <si>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</si>
  <si>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</si>
  <si>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</si>
  <si>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</si>
  <si>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</si>
  <si>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</si>
  <si>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</si>
  <si>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</si>
  <si>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</si>
  <si>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</si>
  <si>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</si>
  <si>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</si>
  <si>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</si>
  <si>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</si>
  <si>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</si>
  <si>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</si>
  <si>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</si>
  <si>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</si>
  <si>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</si>
  <si>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</si>
  <si>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</si>
  <si>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</si>
  <si>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</si>
  <si>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</si>
  <si>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</si>
  <si>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</si>
  <si>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</si>
  <si>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</si>
  <si>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</si>
  <si>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</si>
  <si>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</si>
  <si>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</si>
  <si>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</si>
  <si>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</si>
  <si>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</si>
  <si>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</si>
  <si>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</si>
  <si>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</si>
  <si>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</si>
  <si>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</si>
  <si>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</si>
  <si>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</si>
  <si>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</si>
  <si>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</si>
  <si>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</si>
  <si>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</si>
  <si>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</si>
  <si>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</si>
  <si>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</si>
  <si>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</si>
  <si>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</si>
  <si>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</si>
  <si>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</si>
  <si>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</si>
  <si>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</si>
  <si>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</si>
  <si>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</si>
  <si>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</si>
  <si>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</si>
  <si>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</si>
  <si>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</si>
  <si>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</si>
  <si>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</si>
  <si>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</si>
  <si>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</si>
  <si>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</si>
  <si>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</si>
  <si>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</si>
  <si>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</si>
  <si>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</si>
  <si>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</si>
  <si>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</si>
  <si>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</si>
  <si>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</si>
  <si>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</si>
  <si>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</si>
  <si>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</si>
  <si>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</si>
  <si>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</si>
  <si>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</si>
  <si>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</si>
  <si>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</si>
  <si>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</si>
  <si>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</si>
  <si>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</si>
  <si>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</si>
  <si>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</si>
  <si>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</si>
  <si>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</si>
  <si>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</si>
  <si>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</si>
  <si>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</si>
  <si>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</si>
  <si>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</si>
  <si>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</si>
  <si>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</si>
  <si>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</si>
  <si>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</si>
  <si>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</si>
  <si>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</si>
  <si>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</si>
  <si>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</si>
  <si>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</si>
  <si>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</si>
  <si>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</si>
  <si>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</si>
  <si>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</si>
  <si>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</si>
  <si>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</si>
  <si>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</si>
  <si>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</si>
  <si>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</si>
  <si>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</si>
  <si>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</si>
  <si>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</si>
  <si>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</si>
  <si>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</si>
  <si>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</si>
  <si>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</si>
  <si>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</si>
  <si>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</si>
  <si>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</si>
  <si>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</si>
  <si>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</si>
  <si>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</si>
  <si>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</si>
  <si>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</si>
  <si>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</si>
  <si>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</si>
  <si>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</si>
  <si>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</si>
  <si>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</si>
  <si>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</si>
  <si>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</si>
  <si>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</si>
  <si>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</si>
  <si>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</si>
  <si>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</si>
  <si>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</si>
  <si>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</si>
  <si>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</si>
  <si>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</si>
  <si>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</si>
  <si>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</si>
  <si>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</si>
  <si>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</si>
  <si>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</si>
  <si>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</si>
  <si>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</si>
  <si>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</si>
  <si>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</si>
  <si>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</si>
  <si>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</si>
  <si>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</si>
  <si>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</si>
  <si>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</si>
  <si>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</si>
  <si>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</si>
  <si>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</si>
  <si>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</si>
  <si>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</si>
  <si>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</si>
  <si>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</si>
  <si>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</si>
  <si>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</si>
  <si>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</si>
  <si>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</si>
  <si>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</si>
  <si>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</si>
  <si>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</si>
  <si>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</si>
  <si>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</si>
  <si>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</si>
  <si>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</si>
  <si>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</si>
  <si>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</si>
  <si>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</si>
  <si>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</si>
  <si>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</si>
  <si>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</si>
  <si>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</si>
  <si>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</si>
  <si>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</si>
  <si>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</si>
  <si>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</si>
  <si>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</si>
  <si>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</si>
  <si>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</si>
  <si>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</si>
  <si>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</si>
  <si>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</si>
  <si>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</si>
  <si>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</si>
  <si>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</si>
  <si>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</si>
  <si>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</si>
  <si>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</si>
  <si>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</si>
  <si>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</si>
  <si>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</si>
  <si>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</si>
  <si>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</si>
  <si>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</si>
  <si>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</si>
  <si>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</si>
  <si>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</si>
  <si>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</si>
  <si>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</si>
  <si>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</si>
  <si>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</si>
  <si>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</si>
  <si>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</si>
  <si>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</si>
  <si>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</si>
  <si>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</si>
  <si>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</si>
  <si>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</si>
  <si>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</si>
  <si>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</si>
  <si>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</si>
  <si>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</si>
  <si>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</si>
  <si>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</si>
  <si>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</si>
  <si>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</si>
  <si>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</si>
  <si>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</si>
  <si>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</si>
  <si>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</si>
  <si>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</si>
  <si>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</si>
  <si>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</si>
  <si>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</si>
  <si>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</si>
  <si>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</si>
  <si>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</si>
  <si>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</si>
  <si>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</si>
  <si>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</si>
  <si>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</si>
  <si>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</si>
  <si>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</si>
  <si>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</si>
  <si>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</si>
  <si>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</si>
  <si>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</si>
  <si>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</si>
  <si>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</si>
  <si>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</si>
  <si>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</si>
  <si>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</si>
  <si>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</si>
  <si>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</si>
  <si>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</si>
  <si>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</si>
  <si>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</si>
  <si>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</si>
  <si>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</si>
  <si>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</si>
  <si>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</si>
  <si>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</si>
  <si>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</si>
  <si>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</si>
  <si>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</si>
  <si>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</si>
  <si>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</si>
  <si>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</si>
  <si>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</si>
  <si>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</si>
  <si>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</si>
  <si>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</si>
  <si>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</si>
  <si>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</si>
  <si>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</si>
  <si>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</si>
  <si>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</si>
  <si>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</si>
  <si>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</si>
  <si>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</si>
  <si>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</si>
  <si>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</si>
  <si>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</si>
  <si>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</si>
  <si>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</si>
  <si>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</si>
  <si>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</si>
  <si>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</si>
  <si>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</si>
  <si>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</si>
  <si>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</si>
  <si>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</si>
  <si>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</si>
  <si>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</si>
  <si>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</si>
  <si>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</si>
  <si>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</si>
  <si>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</si>
  <si>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</si>
  <si>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</si>
  <si>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</si>
  <si>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</si>
  <si>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</si>
  <si>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</si>
  <si>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</si>
  <si>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</si>
  <si>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</si>
  <si>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</si>
  <si>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</si>
  <si>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</si>
  <si>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</si>
  <si>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</si>
  <si>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</si>
  <si>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</si>
  <si>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</si>
  <si>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</si>
  <si>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</si>
  <si>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</si>
  <si>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</si>
  <si>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</si>
  <si>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</si>
  <si>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</si>
  <si>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</si>
  <si>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</si>
  <si>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</si>
  <si>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</si>
  <si>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</si>
  <si>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</si>
  <si>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</si>
  <si>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</si>
  <si>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</si>
  <si>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</si>
  <si>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</si>
  <si>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</si>
  <si>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</si>
  <si>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</si>
  <si>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</si>
  <si>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</si>
  <si>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</si>
  <si>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</si>
  <si>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</si>
  <si>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</si>
  <si>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</si>
  <si>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</si>
  <si>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</si>
  <si>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</si>
  <si>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</si>
  <si>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</si>
  <si>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</si>
  <si>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</si>
  <si>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</si>
  <si>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</si>
  <si>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</si>
  <si>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</si>
  <si>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</si>
  <si>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</si>
  <si>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</si>
  <si>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</si>
  <si>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</si>
  <si>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</si>
  <si>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</si>
  <si>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</si>
  <si>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</si>
  <si>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</si>
  <si>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</si>
  <si>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</si>
  <si>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</si>
  <si>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</si>
  <si>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</si>
  <si>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</si>
  <si>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</si>
  <si>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</si>
  <si>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</si>
  <si>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</si>
  <si>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</si>
  <si>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</si>
  <si>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</si>
  <si>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</si>
  <si>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</si>
  <si>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</si>
  <si>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</si>
  <si>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</si>
  <si>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</si>
  <si>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</si>
  <si>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</si>
  <si>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</si>
  <si>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</si>
  <si>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</si>
  <si>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</si>
  <si>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</si>
  <si>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</si>
  <si>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</si>
  <si>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</si>
  <si>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</si>
  <si>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</si>
  <si>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</si>
  <si>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</si>
  <si>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</si>
  <si>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</si>
  <si>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</si>
  <si>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</si>
  <si>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</si>
  <si>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</si>
  <si>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</si>
  <si>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</si>
  <si>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</si>
  <si>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</si>
  <si>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</si>
  <si>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</si>
  <si>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</si>
  <si>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</si>
  <si>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</si>
  <si>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</si>
  <si>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</si>
  <si>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</si>
  <si>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</si>
  <si>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</si>
  <si>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</si>
  <si>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</si>
  <si>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</si>
  <si>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</si>
  <si>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</si>
  <si>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</si>
  <si>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</si>
  <si>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</si>
  <si>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</si>
  <si>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</si>
  <si>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</si>
  <si>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</si>
  <si>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</si>
  <si>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</si>
  <si>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</si>
  <si>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</si>
  <si>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</si>
  <si>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</si>
  <si>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</si>
  <si>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</si>
  <si>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</si>
  <si>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</si>
  <si>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</si>
  <si>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</si>
  <si>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</si>
  <si>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</si>
  <si>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</si>
  <si>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</si>
  <si>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</si>
  <si>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</si>
  <si>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</si>
  <si>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</si>
  <si>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</si>
  <si>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</si>
  <si>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</si>
  <si>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</si>
  <si>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</si>
  <si>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</si>
  <si>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</si>
  <si>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</si>
  <si>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</si>
  <si>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</si>
  <si>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</si>
  <si>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</si>
  <si>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</si>
  <si>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</si>
  <si>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</si>
  <si>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</si>
  <si>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</si>
  <si>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</si>
  <si>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</si>
  <si>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</si>
  <si>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</si>
  <si>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</si>
  <si>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</si>
  <si>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</si>
  <si>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</si>
  <si>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</si>
  <si>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</si>
  <si>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</si>
  <si>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</si>
  <si>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</si>
  <si>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</si>
  <si>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</si>
  <si>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</si>
  <si>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</si>
  <si>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</si>
  <si>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</si>
  <si>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</si>
  <si>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</si>
  <si>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</si>
  <si>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</si>
  <si>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</si>
  <si>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</si>
  <si>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</si>
  <si>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</si>
  <si>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</si>
  <si>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</si>
  <si>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</si>
  <si>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</si>
  <si>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</si>
  <si>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</si>
  <si>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</si>
  <si>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</si>
  <si>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</si>
  <si>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</si>
  <si>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</si>
  <si>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</si>
  <si>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</si>
  <si>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</si>
  <si>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</si>
  <si>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</si>
  <si>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</si>
  <si>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</si>
  <si>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</si>
  <si>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</si>
  <si>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</si>
  <si>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</si>
  <si>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</si>
  <si>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</si>
  <si>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</si>
  <si>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</si>
  <si>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</si>
  <si>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</si>
  <si>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</si>
  <si>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</si>
  <si>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</si>
  <si>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</si>
  <si>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</si>
  <si>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</si>
  <si>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</si>
  <si>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</si>
  <si>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</si>
  <si>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</si>
  <si>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</si>
  <si>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</si>
  <si>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</si>
  <si>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</si>
  <si>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</si>
  <si>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</si>
  <si>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</si>
  <si>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</si>
  <si>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</si>
  <si>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</si>
  <si>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</si>
  <si>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</si>
  <si>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</si>
  <si>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</si>
  <si>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</si>
  <si>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</si>
  <si>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</si>
  <si>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</si>
  <si>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</si>
  <si>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</si>
  <si>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</si>
  <si>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</si>
  <si>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</si>
  <si>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</si>
  <si>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</si>
  <si>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</si>
  <si>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</si>
  <si>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</si>
  <si>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</si>
  <si>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</si>
  <si>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</si>
  <si>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</si>
  <si>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</si>
  <si>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</si>
  <si>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</si>
  <si>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</si>
  <si>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</si>
  <si>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</si>
  <si>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</si>
  <si>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</si>
  <si>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</si>
  <si>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</si>
  <si>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</si>
  <si>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</si>
  <si>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</si>
  <si>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</si>
  <si>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</si>
  <si>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</si>
  <si>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</si>
  <si>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</si>
  <si>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</si>
  <si>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</si>
  <si>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</si>
  <si>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</si>
  <si>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</si>
  <si>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</si>
  <si>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</si>
  <si>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</si>
  <si>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</si>
  <si>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</si>
  <si>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</si>
  <si>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</si>
  <si>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</si>
  <si>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</si>
  <si>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</si>
  <si>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</si>
  <si>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</si>
  <si>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</si>
  <si>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</si>
  <si>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</si>
  <si>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</si>
  <si>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</si>
  <si>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</si>
  <si>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</si>
  <si>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</si>
  <si>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</si>
  <si>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</si>
  <si>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</si>
  <si>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</si>
  <si>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</si>
  <si>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</si>
  <si>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</si>
  <si>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</si>
  <si>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</si>
  <si>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</si>
  <si>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</si>
  <si>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</si>
  <si>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</si>
  <si>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</si>
  <si>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</si>
  <si>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</si>
  <si>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</si>
  <si>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</si>
  <si>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</si>
  <si>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</si>
  <si>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</si>
  <si>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</si>
  <si>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</si>
  <si>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</si>
  <si>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</si>
  <si>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</si>
  <si>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</si>
  <si>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</si>
  <si>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</si>
  <si>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</si>
  <si>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</si>
  <si>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</si>
  <si>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</si>
  <si>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</si>
  <si>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</si>
  <si>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</si>
  <si>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</si>
  <si>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</si>
  <si>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</si>
  <si>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</si>
  <si>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</si>
  <si>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</si>
  <si>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</si>
  <si>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</si>
  <si>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</si>
  <si>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</si>
  <si>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</si>
  <si>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</si>
  <si>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</si>
  <si>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</si>
  <si>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</si>
  <si>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</si>
  <si>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</si>
  <si>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</si>
  <si>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</si>
  <si>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</si>
  <si>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</si>
  <si>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</si>
  <si>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</si>
  <si>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</si>
  <si>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</si>
  <si>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</si>
  <si>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</si>
  <si>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</si>
  <si>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</si>
  <si>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</si>
  <si>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</si>
  <si>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</si>
  <si>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</si>
  <si>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</si>
  <si>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</si>
  <si>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</si>
  <si>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</si>
  <si>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</si>
  <si>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</si>
  <si>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</si>
  <si>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</si>
  <si>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</si>
  <si>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</si>
  <si>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</si>
  <si>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</si>
  <si>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</si>
  <si>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</si>
  <si>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</si>
  <si>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</si>
  <si>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</si>
  <si>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</si>
  <si>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</si>
  <si>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</si>
  <si>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</si>
  <si>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</si>
  <si>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</si>
  <si>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</si>
  <si>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</si>
  <si>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</si>
  <si>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</si>
  <si>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</si>
  <si>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</si>
  <si>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</si>
  <si>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</si>
  <si>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</si>
  <si>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</si>
  <si>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</si>
  <si>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</si>
  <si>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</si>
  <si>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</si>
  <si>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</si>
  <si>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</si>
  <si>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</si>
  <si>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</si>
  <si>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</si>
  <si>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</si>
  <si>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</si>
  <si>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</si>
  <si>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</si>
  <si>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</si>
  <si>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</si>
  <si>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</si>
  <si>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</si>
  <si>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</si>
  <si>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</si>
  <si>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</si>
  <si>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</si>
  <si>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</si>
  <si>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</si>
  <si>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</si>
  <si>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</si>
  <si>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</si>
  <si>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</si>
  <si>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</si>
  <si>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</si>
  <si>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</si>
  <si>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</si>
  <si>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</si>
  <si>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</si>
  <si>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</si>
  <si>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</si>
  <si>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</si>
  <si>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</si>
  <si>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</si>
  <si>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</si>
  <si>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</si>
  <si>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</si>
  <si>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</si>
  <si>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</si>
  <si>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</si>
  <si>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</si>
  <si>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</si>
  <si>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</si>
  <si>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</si>
  <si>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</si>
  <si>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</si>
  <si>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</si>
  <si>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</si>
  <si>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</si>
  <si>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</si>
  <si>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</si>
  <si>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</si>
  <si>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</si>
  <si>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</si>
  <si>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</si>
  <si>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</si>
  <si>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</si>
  <si>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</si>
  <si>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</si>
  <si>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</si>
  <si>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</si>
  <si>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</si>
  <si>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</si>
  <si>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</si>
  <si>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</si>
  <si>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</si>
  <si>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</si>
  <si>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</si>
  <si>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</si>
  <si>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</si>
  <si>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</si>
  <si>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</si>
  <si>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</si>
  <si>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</si>
  <si>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</si>
  <si>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</si>
  <si>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</si>
  <si>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</si>
  <si>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</si>
  <si>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</si>
  <si>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</si>
  <si>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</si>
  <si>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</si>
  <si>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</si>
  <si>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</si>
  <si>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</si>
  <si>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</si>
  <si>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</si>
  <si>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</si>
  <si>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</si>
  <si>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</si>
  <si>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</si>
  <si>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</si>
  <si>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</si>
  <si>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</si>
  <si>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</si>
  <si>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</si>
  <si>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</si>
  <si>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</si>
  <si>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</si>
  <si>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</si>
  <si>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</si>
  <si>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</si>
  <si>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</si>
  <si>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</si>
  <si>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</si>
  <si>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</si>
  <si>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</si>
  <si>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</si>
  <si>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</si>
  <si>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</si>
  <si>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</si>
  <si>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</si>
  <si>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</si>
  <si>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</si>
  <si>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</si>
  <si>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</si>
  <si>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</si>
  <si>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</si>
  <si>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</si>
  <si>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</si>
  <si>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</si>
  <si>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</si>
  <si>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</si>
  <si>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</si>
  <si>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</si>
  <si>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</si>
  <si>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</si>
  <si>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</si>
  <si>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</si>
  <si>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</si>
  <si>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</si>
  <si>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</si>
  <si>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</si>
  <si>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</si>
  <si>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</si>
  <si>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</si>
  <si>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</si>
  <si>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</si>
  <si>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</si>
  <si>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</si>
  <si>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</si>
  <si>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</si>
  <si>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</si>
  <si>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</si>
  <si>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</si>
  <si>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</si>
  <si>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</si>
  <si>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</si>
  <si>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</si>
  <si>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</si>
  <si>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</si>
  <si>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</si>
  <si>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</si>
  <si>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</si>
  <si>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</si>
  <si>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</si>
  <si>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</si>
  <si>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</si>
  <si>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</si>
  <si>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</si>
  <si>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</si>
  <si>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</si>
  <si>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</si>
  <si>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</si>
  <si>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</si>
  <si>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</si>
  <si>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</si>
  <si>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</si>
  <si>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</si>
  <si>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</si>
  <si>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</si>
  <si>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</si>
  <si>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</si>
  <si>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</si>
  <si>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</si>
  <si>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</si>
  <si>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</si>
  <si>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</si>
  <si>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</si>
  <si>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</si>
  <si>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</si>
  <si>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</si>
  <si>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</si>
  <si>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</si>
  <si>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</si>
  <si>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</si>
  <si>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</si>
  <si>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</si>
  <si>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</si>
  <si>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</si>
  <si>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</si>
  <si>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</si>
  <si>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</si>
  <si>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</si>
  <si>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</si>
  <si>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</si>
  <si>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</si>
  <si>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</si>
  <si>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</si>
  <si>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</si>
  <si>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</si>
  <si>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</si>
  <si>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</si>
  <si>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</si>
  <si>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</si>
  <si>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</si>
  <si>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</si>
  <si>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</si>
  <si>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</si>
  <si>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</si>
  <si>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</si>
  <si>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</si>
  <si>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</si>
  <si>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</si>
  <si>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</si>
  <si>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</si>
  <si>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</si>
  <si>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</si>
  <si>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</si>
  <si>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</si>
  <si>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</si>
  <si>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</si>
  <si>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</si>
  <si>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</si>
  <si>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</si>
  <si>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</si>
  <si>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</si>
  <si>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</si>
  <si>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</si>
  <si>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</si>
  <si>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</si>
  <si>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</si>
  <si>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</si>
  <si>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</si>
  <si>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</si>
  <si>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</si>
  <si>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</si>
  <si>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</si>
  <si>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</si>
  <si>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</si>
  <si>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</si>
  <si>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</si>
  <si>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</si>
  <si>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</si>
  <si>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</si>
  <si>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</si>
  <si>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</si>
  <si>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</si>
  <si>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</si>
  <si>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</si>
  <si>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</si>
  <si>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</si>
  <si>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</si>
  <si>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</si>
  <si>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</si>
  <si>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</si>
  <si>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</si>
  <si>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</si>
  <si>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</si>
  <si>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</si>
  <si>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</si>
  <si>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</si>
  <si>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</si>
  <si>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</si>
  <si>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</si>
  <si>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</si>
  <si>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</si>
  <si>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</si>
  <si>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</si>
  <si>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</si>
  <si>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</si>
  <si>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</si>
  <si>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</si>
  <si>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</si>
  <si>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</si>
  <si>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</si>
  <si>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</si>
  <si>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</si>
  <si>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</si>
  <si>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</si>
  <si>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</si>
  <si>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</si>
  <si>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</si>
  <si>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</si>
  <si>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</si>
  <si>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</si>
  <si>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</si>
  <si>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</si>
  <si>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</si>
  <si>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</si>
  <si>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</si>
  <si>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</si>
  <si>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</si>
  <si>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</si>
  <si>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</si>
  <si>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</si>
  <si>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</si>
  <si>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</si>
  <si>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</si>
  <si>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</si>
  <si>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</si>
  <si>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</si>
  <si>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</si>
  <si>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</si>
  <si>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</si>
  <si>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</si>
  <si>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</si>
  <si>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</si>
  <si>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</si>
  <si>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</si>
  <si>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</si>
  <si>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</si>
  <si>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</si>
  <si>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</si>
  <si>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</si>
  <si>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</si>
  <si>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</si>
  <si>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</si>
  <si>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</si>
  <si>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</si>
  <si>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</si>
  <si>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</si>
  <si>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</si>
  <si>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</si>
  <si>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</si>
  <si>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</si>
  <si>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</si>
  <si>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</si>
  <si>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</si>
  <si>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</si>
  <si>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</si>
  <si>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</si>
  <si>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</si>
  <si>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</si>
  <si>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</si>
  <si>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</si>
  <si>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</si>
  <si>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</si>
  <si>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</si>
  <si>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</si>
  <si>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</si>
  <si>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</si>
  <si>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</si>
  <si>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</si>
  <si>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</si>
  <si>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</si>
  <si>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</si>
  <si>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</si>
  <si>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</si>
  <si>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</si>
  <si>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</si>
  <si>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</si>
  <si>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</si>
  <si>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</si>
  <si>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</si>
  <si>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</si>
  <si>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</si>
  <si>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</si>
  <si>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</si>
  <si>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</si>
  <si>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</si>
  <si>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</si>
  <si>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</si>
  <si>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</si>
  <si>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</si>
  <si>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</si>
  <si>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</si>
  <si>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</si>
  <si>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</si>
  <si>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</si>
  <si>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</si>
  <si>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</si>
  <si>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</si>
  <si>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</si>
  <si>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</si>
  <si>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</si>
  <si>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</si>
  <si>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</si>
  <si>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</si>
  <si>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</si>
  <si>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</si>
  <si>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</si>
  <si>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</si>
  <si>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</si>
  <si>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</si>
  <si>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</si>
  <si>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</si>
  <si>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</si>
  <si>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</si>
  <si>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</si>
  <si>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</si>
  <si>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</si>
  <si>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</si>
  <si>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</si>
  <si>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</si>
  <si>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</si>
  <si>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</si>
  <si>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</si>
  <si>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</si>
  <si>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</si>
  <si>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</si>
  <si>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</si>
  <si>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</si>
  <si>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</si>
  <si>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</si>
  <si>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</si>
  <si>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</si>
  <si>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</si>
  <si>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</si>
  <si>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</si>
  <si>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</si>
  <si>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</si>
  <si>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</si>
  <si>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</si>
  <si>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</si>
  <si>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</si>
  <si>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</si>
  <si>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</si>
  <si>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</si>
  <si>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</si>
  <si>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</si>
  <si>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</si>
  <si>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</si>
  <si>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</si>
  <si>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</si>
  <si>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</si>
  <si>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</si>
  <si>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</si>
  <si>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</si>
  <si>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</si>
  <si>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</si>
  <si>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</si>
  <si>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</si>
  <si>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</si>
  <si>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</si>
  <si>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</si>
  <si>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</si>
  <si>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</si>
  <si>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</si>
  <si>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</si>
  <si>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</si>
  <si>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</si>
  <si>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</si>
  <si>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</si>
  <si>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</si>
  <si>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</si>
  <si>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</si>
  <si>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</si>
  <si>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</si>
  <si>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</si>
  <si>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</si>
  <si>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</si>
  <si>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</si>
  <si>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</si>
  <si>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</si>
  <si>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</si>
  <si>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</si>
  <si>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</si>
  <si>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</si>
  <si>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</si>
  <si>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</si>
  <si>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</si>
  <si>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</si>
  <si>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</si>
  <si>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</si>
  <si>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</si>
  <si>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</si>
  <si>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</si>
  <si>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</si>
  <si>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</si>
  <si>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</si>
  <si>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</si>
  <si>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</si>
  <si>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</si>
  <si>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</si>
  <si>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</si>
  <si>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</si>
  <si>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</si>
  <si>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</si>
  <si>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</si>
  <si>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</si>
  <si>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</si>
  <si>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</si>
  <si>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</si>
  <si>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</si>
  <si>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</si>
  <si>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</si>
  <si>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</si>
  <si>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</si>
  <si>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</si>
  <si>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</si>
  <si>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</si>
  <si>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</si>
  <si>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</si>
  <si>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</si>
  <si>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</si>
  <si>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</si>
  <si>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</si>
  <si>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</si>
  <si>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</si>
  <si>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</si>
  <si>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</si>
  <si>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</si>
  <si>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</si>
  <si>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</si>
  <si>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</si>
  <si>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</si>
  <si>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</si>
  <si>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</si>
  <si>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</si>
  <si>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</si>
  <si>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</si>
  <si>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</si>
  <si>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</si>
  <si>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</si>
  <si>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</si>
  <si>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</si>
  <si>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</si>
  <si>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</si>
  <si>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</si>
  <si>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</si>
  <si>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</si>
  <si>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</si>
  <si>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</si>
  <si>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</si>
  <si>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</si>
  <si>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</si>
  <si>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</si>
  <si>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</si>
  <si>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</si>
  <si>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</si>
  <si>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</si>
  <si>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</si>
  <si>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</si>
  <si>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</si>
  <si>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</si>
  <si>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</si>
  <si>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</si>
  <si>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</si>
  <si>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</si>
  <si>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</si>
  <si>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27, Jalan Pantai, Butterworth, 12000, Butterworth, Pulan Piang</t>
  </si>
  <si>
    <t>MR. Zaharuddin Zainal</t>
  </si>
  <si>
    <t>zaharuddin@msmelt.com</t>
  </si>
  <si>
    <t>RAHMAN HYDRAULIC TIN SDN BHD</t>
  </si>
  <si>
    <t>Malaysia.Rwanda  the southern Katanga Province of the DRC that is not within the recognised conflict areas of Eastern DRC.</t>
  </si>
  <si>
    <t>Pure Tin / Jau Janq</t>
    <phoneticPr fontId="0" type="noConversion"/>
  </si>
  <si>
    <t>Nagatora 2-14</t>
  </si>
  <si>
    <t>Akihika Okuda</t>
  </si>
  <si>
    <t>akiopp575@ml.tanaka.co.jp</t>
  </si>
  <si>
    <t>CFSI Compliant Smelter</t>
  </si>
  <si>
    <t>recycled</t>
  </si>
  <si>
    <t>Wire/Tanaka</t>
    <phoneticPr fontId="0" type="noConversion"/>
  </si>
  <si>
    <t>131 Horrie Millar Drive</t>
  </si>
  <si>
    <t>Kelly Curtis</t>
  </si>
  <si>
    <t>kelly.curtis@perthmint.com.au</t>
  </si>
  <si>
    <t>Boddington Gold Mine</t>
  </si>
  <si>
    <t>Australia</t>
  </si>
  <si>
    <t>Wire / MK</t>
    <phoneticPr fontId="0" type="noConversion"/>
  </si>
  <si>
    <t>130 Glidden Road</t>
  </si>
  <si>
    <t>Grant Angwin</t>
  </si>
  <si>
    <t>grant.angwin@asahirefining.com</t>
  </si>
  <si>
    <t>Borden Gold Mine</t>
  </si>
  <si>
    <t>Canada</t>
  </si>
  <si>
    <t>CID002519</t>
  </si>
  <si>
    <t>Henan Yuguang Gold &amp; Lead Co., Ltd.</t>
  </si>
  <si>
    <t/>
  </si>
  <si>
    <t>CID002214</t>
  </si>
  <si>
    <t>Zhongkuang Gold Industry Co., Ltd.</t>
  </si>
  <si>
    <t>China</t>
  </si>
  <si>
    <t xml:space="preserve"> Brazil,  Ethiopia,  Nigeria</t>
  </si>
  <si>
    <t>Anaheim Automation, Inc.</t>
  </si>
  <si>
    <t>Motion Control</t>
  </si>
  <si>
    <t>33-0930306</t>
  </si>
  <si>
    <t>4985 E. Landon Drive, Anaheim, CA 92807</t>
  </si>
  <si>
    <t>Michael Kirby</t>
  </si>
  <si>
    <t>mkirby@anaheimautomation.com</t>
  </si>
  <si>
    <t xml:space="preserve">(714)992-6990 </t>
  </si>
  <si>
    <t>Quality Manager</t>
  </si>
  <si>
    <t>100%</t>
  </si>
  <si>
    <t>LSI CMRT v6.31, Stearns CMRT v6.4, US Digital CMRT v6.31</t>
  </si>
  <si>
    <t>Stearns CMRT v6.4, US Digital CMRT v6.31</t>
  </si>
  <si>
    <t>Stearns CMRT v6.4</t>
  </si>
  <si>
    <t>Stearns CMRT v6.4, All Favor CMRT v6.4 (shen zhen), All Favor CMRT v6.31, US Digital CMRT v6.31</t>
  </si>
  <si>
    <t>Stearns CMRT v6.4, All Favor CMRT v6.4, US Digital CMRT v6.31</t>
  </si>
  <si>
    <t>Kinco CMRT v6.31 for Servo's, Wheeler CMRT v6.4, Stearns CMRT v6.4, US Digital CMRT v6.31, Sha Yang Ye CMRT v6.31</t>
  </si>
  <si>
    <t>Elwood CMRT v6.4, Stearns CMRT v6.4, US Digital CMRT v6.31, Sha Yang Ye CMRT v6.31</t>
  </si>
  <si>
    <r>
      <rPr>
        <sz val="11"/>
        <color rgb="FFFF0000"/>
        <rFont val="Calibri"/>
        <family val="2"/>
        <scheme val="minor"/>
      </rPr>
      <t>Wheeler</t>
    </r>
    <r>
      <rPr>
        <sz val="10"/>
        <rFont val="Verdana"/>
        <family val="2"/>
      </rPr>
      <t xml:space="preserve"> CMRT v6.4, Stearns CMRT v6.4</t>
    </r>
  </si>
  <si>
    <t>LSI CMRT v6.31, Stearns CMRT v6.4, US Digital CMRT v6.31, Sha Yang Ye CMRT v6.31</t>
  </si>
  <si>
    <t>Stearns CMRT v6.4, US Digital CMRT v6.31, Sha Yang Ye CMRT v6.31</t>
  </si>
  <si>
    <t>Stearns CMRT v6.4, All Favor CMRT v6.4, US Digital CMRT v6.31, Sha Yang Ye CMRT v6.31</t>
  </si>
  <si>
    <t>Stearns CMRT v6.4, Soyo CMRT v6.31, Fulling CMRT v6.31, US Digital CMRT v6.31, Sha Yang Ye CMRT v6.31</t>
  </si>
  <si>
    <t>Stearns CMRT v6.4, All Favor CMRT v6.4 (shen zhen), All Favor CMRT v6.31, US Digital CMRT v6.31, Sha Yang Ye CMRT v6.31</t>
  </si>
  <si>
    <t>US Digital CMRT v6.31</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</si>
</sst>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charset val="134"/>
    </font>
    <font>
      <sz val="10"/>
      <name val="宋体"/>
      <charset val="134"/>
    </font>
    <font>
      <b/>
      <sz val="12"/>
      <name val="Cambria"/>
      <charset val="134"/>
    </font>
    <font>
      <sz val="11"/>
      <color rgb="FFFF0000"/>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24">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Font="1"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hidden="1"/>
    </xf>
    <xf numFmtId="0" fontId="0" fillId="0" borderId="48" xfId="0" applyFont="1" applyFill="1" applyBorder="1" applyAlignment="1" applyProtection="1">
      <alignment horizontal="left" vertical="center" wrapText="1"/>
      <protection locked="0"/>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48" xfId="0" applyFont="1" applyFill="1" applyBorder="1" applyAlignment="1" applyProtection="1">
      <alignment horizontal="left" vertical="center"/>
      <protection locked="0" hidden="1"/>
    </xf>
    <xf numFmtId="0" fontId="97" fillId="33" borderId="42" xfId="0" applyFont="1" applyFill="1" applyBorder="1" applyAlignment="1" applyProtection="1">
      <alignment horizontal="left" vertical="center"/>
      <protection locked="0"/>
    </xf>
    <xf numFmtId="0" fontId="0" fillId="33" borderId="42" xfId="0" applyFont="1" applyFill="1" applyBorder="1" applyAlignment="1" applyProtection="1">
      <alignment horizontal="left" vertical="center" wrapText="1"/>
      <protection locked="0"/>
    </xf>
    <xf numFmtId="0" fontId="98" fillId="33" borderId="42" xfId="0" applyFont="1" applyFill="1" applyBorder="1" applyAlignment="1" applyProtection="1">
      <alignment horizontal="left" vertical="center" wrapText="1"/>
      <protection locked="0"/>
    </xf>
    <xf numFmtId="0" fontId="0" fillId="0" borderId="56" xfId="0" applyFont="1" applyFill="1" applyBorder="1" applyAlignment="1" applyProtection="1">
      <alignment vertical="center" wrapText="1"/>
      <protection locked="0"/>
    </xf>
    <xf numFmtId="0" fontId="0" fillId="0" borderId="19" xfId="0" applyFont="1" applyFill="1" applyBorder="1" applyAlignment="1" applyProtection="1">
      <alignment wrapText="1"/>
      <protection locked="0"/>
    </xf>
    <xf numFmtId="0" fontId="97" fillId="33" borderId="42" xfId="0" applyFont="1" applyFill="1" applyBorder="1" applyAlignment="1" applyProtection="1">
      <alignment horizontal="left" vertical="center" wrapText="1"/>
      <protection locked="0"/>
    </xf>
    <xf numFmtId="0" fontId="99" fillId="33" borderId="42" xfId="0" applyFont="1" applyFill="1" applyBorder="1" applyAlignment="1" applyProtection="1">
      <alignment horizontal="left" vertical="center"/>
      <protection locked="0"/>
    </xf>
    <xf numFmtId="165" fontId="0" fillId="0" borderId="48" xfId="0" applyNumberFormat="1" applyBorder="1" applyAlignment="1" applyProtection="1">
      <alignment horizontal="left" vertical="center" wrapText="1"/>
      <protection locked="0" hidden="1"/>
    </xf>
    <xf numFmtId="165" fontId="0" fillId="0" borderId="19" xfId="0" applyNumberFormat="1" applyBorder="1" applyAlignment="1" applyProtection="1">
      <alignment vertical="center" wrapText="1"/>
      <protection locked="0" hidden="1"/>
    </xf>
    <xf numFmtId="165" fontId="0" fillId="0" borderId="48" xfId="0" applyNumberFormat="1" applyBorder="1" applyAlignment="1" applyProtection="1">
      <alignment horizontal="left" vertical="center" wrapText="1"/>
      <protection locked="0"/>
    </xf>
    <xf numFmtId="165" fontId="0" fillId="33" borderId="53" xfId="0" applyNumberFormat="1" applyFill="1" applyBorder="1" applyAlignment="1" applyProtection="1">
      <alignment horizontal="left" vertical="center" wrapText="1"/>
      <protection locked="0" hidden="1"/>
    </xf>
    <xf numFmtId="165" fontId="0" fillId="33" borderId="42" xfId="0" applyNumberFormat="1" applyFill="1" applyBorder="1" applyAlignment="1" applyProtection="1">
      <alignment horizontal="left" vertical="center" wrapText="1"/>
      <protection locked="0" hidden="1"/>
    </xf>
    <xf numFmtId="165" fontId="0" fillId="0" borderId="19" xfId="0" applyNumberFormat="1" applyBorder="1" applyAlignment="1" applyProtection="1">
      <alignment vertical="center" wrapText="1"/>
      <protection locked="0"/>
    </xf>
    <xf numFmtId="165" fontId="0" fillId="33" borderId="42" xfId="0" applyNumberFormat="1" applyFill="1" applyBorder="1" applyAlignment="1" applyProtection="1">
      <alignment horizontal="left" vertical="center" wrapText="1"/>
      <protection locked="0"/>
    </xf>
    <xf numFmtId="165" fontId="0" fillId="0" borderId="56" xfId="0" applyNumberFormat="1" applyBorder="1" applyAlignment="1" applyProtection="1">
      <alignment vertical="center" wrapText="1"/>
      <protection locked="0"/>
    </xf>
    <xf numFmtId="165" fontId="0" fillId="33" borderId="19" xfId="0" applyNumberFormat="1" applyFill="1" applyBorder="1" applyAlignment="1" applyProtection="1">
      <alignment horizontal="left" vertical="center" wrapText="1"/>
      <protection locked="0"/>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0" fillId="0" borderId="19" xfId="0" applyNumberFormat="1" applyFill="1" applyBorder="1" applyProtection="1">
      <protection locked="0"/>
    </xf>
    <xf numFmtId="0" fontId="0" fillId="0" borderId="19" xfId="0" applyFill="1" applyBorder="1" applyAlignment="1" applyProtection="1">
      <alignment vertical="center" wrapText="1"/>
      <protection locked="0"/>
    </xf>
    <xf numFmtId="0" fontId="0" fillId="0" borderId="19" xfId="0" applyFill="1"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hidden="1"/>
    </xf>
    <xf numFmtId="0" fontId="0" fillId="0" borderId="19" xfId="0" applyBorder="1" applyAlignment="1" applyProtection="1">
      <alignment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299">
    <dxf>
      <font>
        <color indexed="10"/>
      </font>
    </dxf>
    <dxf>
      <font>
        <color indexed="10"/>
      </font>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ont>
        <color indexed="10"/>
      </font>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ill>
        <patternFill patternType="solid">
          <bgColor rgb="FFFF0000"/>
        </patternFill>
      </fill>
    </dxf>
    <dxf>
      <fill>
        <patternFill>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ont>
        <color auto="1"/>
      </font>
      <fill>
        <patternFill patternType="solid">
          <bgColor indexed="1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patternType="solid">
          <bgColor indexed="1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ndor%20and%20Supplier%20CMRT%20Documents/Fulling%20Motor%20CMRT_6.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irby/Documents/Vendor%20and%20Supplier%20CMRT%20Documents/All%20Favor%20-%20RMI_CMRT_6.4&#65288;zhu%20hai).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24"/>
      <c r="B2" s="5" t="s">
        <v>837</v>
      </c>
      <c r="C2" s="3"/>
      <c r="D2" s="175"/>
      <c r="E2" s="3"/>
      <c r="F2" s="3"/>
      <c r="G2" s="25"/>
    </row>
    <row r="3" spans="1:7">
      <c r="A3" s="324"/>
      <c r="B3" s="3" t="s">
        <v>829</v>
      </c>
      <c r="C3" s="5"/>
      <c r="D3" s="176"/>
      <c r="E3" s="3"/>
      <c r="F3" s="5"/>
      <c r="G3" s="25"/>
    </row>
    <row r="4" spans="1:7" ht="15.75">
      <c r="A4" s="324"/>
      <c r="B4" s="30" t="s">
        <v>839</v>
      </c>
      <c r="C4" s="6"/>
      <c r="D4" s="177"/>
      <c r="E4" s="3"/>
      <c r="F4" s="6"/>
      <c r="G4" s="25"/>
    </row>
    <row r="5" spans="1:7">
      <c r="A5" s="324"/>
      <c r="B5" s="29" t="s">
        <v>1030</v>
      </c>
      <c r="C5" s="4"/>
      <c r="D5" s="178"/>
      <c r="E5" s="3"/>
      <c r="F5" s="4"/>
      <c r="G5" s="25"/>
    </row>
    <row r="6" spans="1:7">
      <c r="A6" s="324"/>
      <c r="B6" s="3"/>
      <c r="C6" s="3"/>
      <c r="D6" s="175"/>
      <c r="E6" s="3"/>
      <c r="F6" s="3"/>
      <c r="G6" s="25"/>
    </row>
    <row r="7" spans="1:7">
      <c r="A7" s="324"/>
      <c r="B7" s="3"/>
      <c r="C7" s="3"/>
      <c r="D7" s="175"/>
      <c r="E7" s="3"/>
      <c r="F7" s="3"/>
      <c r="G7" s="25"/>
    </row>
    <row r="8" spans="1:7">
      <c r="A8" s="324"/>
      <c r="B8" s="3"/>
      <c r="C8" s="3"/>
      <c r="D8" s="175"/>
      <c r="E8" s="3"/>
      <c r="F8" s="3"/>
      <c r="G8" s="25"/>
    </row>
    <row r="9" spans="1:7">
      <c r="A9" s="324"/>
      <c r="B9" s="327" t="s">
        <v>840</v>
      </c>
      <c r="C9" s="327"/>
      <c r="D9" s="327"/>
      <c r="E9" s="327"/>
      <c r="F9" s="327"/>
      <c r="G9" s="25"/>
    </row>
    <row r="10" spans="1:7" ht="27" customHeight="1">
      <c r="A10" s="324"/>
      <c r="B10" s="328" t="s">
        <v>434</v>
      </c>
      <c r="C10" s="328"/>
      <c r="D10" s="328"/>
      <c r="E10" s="328"/>
      <c r="F10" s="328"/>
      <c r="G10" s="25"/>
    </row>
    <row r="11" spans="1:7" ht="27" customHeight="1">
      <c r="A11" s="324"/>
      <c r="B11" s="329"/>
      <c r="C11" s="329"/>
      <c r="D11" s="329"/>
      <c r="E11" s="329"/>
      <c r="F11" s="329"/>
      <c r="G11" s="25"/>
    </row>
    <row r="12" spans="1:7">
      <c r="A12" s="324"/>
      <c r="B12" s="31" t="s">
        <v>838</v>
      </c>
      <c r="C12" s="32" t="s">
        <v>841</v>
      </c>
      <c r="D12" s="179" t="s">
        <v>842</v>
      </c>
      <c r="E12" s="32" t="s">
        <v>608</v>
      </c>
      <c r="F12" s="32" t="s">
        <v>609</v>
      </c>
      <c r="G12" s="25"/>
    </row>
    <row r="13" spans="1:7" ht="33.75">
      <c r="A13" s="324"/>
      <c r="B13" s="2">
        <v>1</v>
      </c>
      <c r="C13" s="27" t="s">
        <v>1078</v>
      </c>
      <c r="D13" s="28" t="s">
        <v>866</v>
      </c>
      <c r="E13" s="163" t="s">
        <v>843</v>
      </c>
      <c r="F13" s="163"/>
      <c r="G13" s="25"/>
    </row>
    <row r="14" spans="1:7" ht="33.75">
      <c r="A14" s="324"/>
      <c r="B14" s="2">
        <v>2</v>
      </c>
      <c r="C14" s="27" t="s">
        <v>1078</v>
      </c>
      <c r="D14" s="28" t="s">
        <v>1015</v>
      </c>
      <c r="E14" s="163" t="s">
        <v>526</v>
      </c>
      <c r="F14" s="163" t="s">
        <v>527</v>
      </c>
      <c r="G14" s="25"/>
    </row>
    <row r="15" spans="1:7" ht="89.1" customHeight="1">
      <c r="A15" s="324"/>
      <c r="B15" s="330">
        <v>2.0099999999999998</v>
      </c>
      <c r="C15" s="321" t="s">
        <v>1078</v>
      </c>
      <c r="D15" s="333" t="s">
        <v>2229</v>
      </c>
      <c r="E15" s="164" t="s">
        <v>610</v>
      </c>
      <c r="F15" s="164" t="s">
        <v>613</v>
      </c>
      <c r="G15" s="25"/>
    </row>
    <row r="16" spans="1:7" ht="99" customHeight="1">
      <c r="A16" s="324"/>
      <c r="B16" s="331"/>
      <c r="C16" s="322"/>
      <c r="D16" s="334"/>
      <c r="E16" s="165"/>
      <c r="F16" s="165" t="s">
        <v>611</v>
      </c>
      <c r="G16" s="25"/>
    </row>
    <row r="17" spans="1:7" ht="63" customHeight="1">
      <c r="A17" s="324"/>
      <c r="B17" s="332"/>
      <c r="C17" s="323"/>
      <c r="D17" s="335"/>
      <c r="E17" s="27"/>
      <c r="F17" s="27" t="s">
        <v>612</v>
      </c>
      <c r="G17" s="25"/>
    </row>
    <row r="18" spans="1:7" ht="117" customHeight="1">
      <c r="A18" s="324"/>
      <c r="B18" s="330">
        <v>2.02</v>
      </c>
      <c r="C18" s="321" t="s">
        <v>1078</v>
      </c>
      <c r="D18" s="333" t="s">
        <v>2230</v>
      </c>
      <c r="E18" s="164" t="s">
        <v>435</v>
      </c>
      <c r="F18" s="164" t="s">
        <v>521</v>
      </c>
      <c r="G18" s="25"/>
    </row>
    <row r="19" spans="1:7" ht="71.099999999999994" customHeight="1">
      <c r="A19" s="324"/>
      <c r="B19" s="331"/>
      <c r="C19" s="322"/>
      <c r="D19" s="334"/>
      <c r="E19" s="165" t="s">
        <v>525</v>
      </c>
      <c r="F19" s="165" t="s">
        <v>436</v>
      </c>
      <c r="G19" s="25"/>
    </row>
    <row r="20" spans="1:7" ht="90.75" customHeight="1">
      <c r="A20" s="324"/>
      <c r="B20" s="331"/>
      <c r="C20" s="322"/>
      <c r="D20" s="334"/>
      <c r="E20" s="165"/>
      <c r="F20" s="165" t="s">
        <v>615</v>
      </c>
      <c r="G20" s="25"/>
    </row>
    <row r="21" spans="1:7" ht="74.25" customHeight="1">
      <c r="A21" s="324"/>
      <c r="B21" s="332"/>
      <c r="C21" s="323"/>
      <c r="D21" s="335"/>
      <c r="E21" s="27"/>
      <c r="F21" s="27" t="s">
        <v>614</v>
      </c>
      <c r="G21" s="25"/>
    </row>
    <row r="22" spans="1:7" ht="90" customHeight="1">
      <c r="A22" s="324"/>
      <c r="B22" s="315">
        <v>2.0299999999999998</v>
      </c>
      <c r="C22" s="315" t="s">
        <v>812</v>
      </c>
      <c r="D22" s="318" t="s">
        <v>2231</v>
      </c>
      <c r="E22" s="321" t="s">
        <v>433</v>
      </c>
      <c r="F22" s="164" t="s">
        <v>456</v>
      </c>
      <c r="G22" s="25"/>
    </row>
    <row r="23" spans="1:7" ht="109.5" customHeight="1">
      <c r="A23" s="324"/>
      <c r="B23" s="316"/>
      <c r="C23" s="316"/>
      <c r="D23" s="319"/>
      <c r="E23" s="322"/>
      <c r="F23" s="165" t="s">
        <v>813</v>
      </c>
      <c r="G23" s="25"/>
    </row>
    <row r="24" spans="1:7" ht="74.25" customHeight="1">
      <c r="A24" s="324"/>
      <c r="B24" s="317"/>
      <c r="C24" s="317"/>
      <c r="D24" s="320"/>
      <c r="E24" s="323"/>
      <c r="F24" s="27" t="s">
        <v>432</v>
      </c>
      <c r="G24" s="25"/>
    </row>
    <row r="25" spans="1:7" ht="72" customHeight="1">
      <c r="A25" s="324"/>
      <c r="B25" s="2" t="s">
        <v>454</v>
      </c>
      <c r="C25" s="27" t="s">
        <v>455</v>
      </c>
      <c r="D25" s="28" t="s">
        <v>2232</v>
      </c>
      <c r="E25" s="27" t="s">
        <v>2227</v>
      </c>
      <c r="F25" s="27" t="s">
        <v>457</v>
      </c>
      <c r="G25" s="25"/>
    </row>
    <row r="26" spans="1:7" ht="98.1" customHeight="1">
      <c r="A26" s="324"/>
      <c r="B26" s="336">
        <v>3</v>
      </c>
      <c r="C26" s="330" t="s">
        <v>67</v>
      </c>
      <c r="D26" s="333" t="s">
        <v>2233</v>
      </c>
      <c r="E26" s="321" t="s">
        <v>0</v>
      </c>
      <c r="F26" s="164" t="s">
        <v>61</v>
      </c>
      <c r="G26" s="25"/>
    </row>
    <row r="27" spans="1:7" ht="90" customHeight="1">
      <c r="A27" s="324"/>
      <c r="B27" s="337"/>
      <c r="C27" s="331"/>
      <c r="D27" s="334"/>
      <c r="E27" s="322"/>
      <c r="F27" s="165" t="s">
        <v>56</v>
      </c>
      <c r="G27" s="25"/>
    </row>
    <row r="28" spans="1:7" ht="19.350000000000001" customHeight="1">
      <c r="A28" s="324"/>
      <c r="B28" s="337"/>
      <c r="C28" s="331"/>
      <c r="D28" s="334"/>
      <c r="E28" s="322"/>
      <c r="F28" s="165" t="s">
        <v>57</v>
      </c>
      <c r="G28" s="25"/>
    </row>
    <row r="29" spans="1:7" ht="74.45" customHeight="1">
      <c r="A29" s="324"/>
      <c r="B29" s="337"/>
      <c r="C29" s="331"/>
      <c r="D29" s="334"/>
      <c r="E29" s="322"/>
      <c r="F29" s="165" t="s">
        <v>58</v>
      </c>
      <c r="G29" s="25"/>
    </row>
    <row r="30" spans="1:7" ht="62.45" customHeight="1">
      <c r="A30" s="324"/>
      <c r="B30" s="337"/>
      <c r="C30" s="331"/>
      <c r="D30" s="334"/>
      <c r="E30" s="322"/>
      <c r="F30" s="165" t="s">
        <v>59</v>
      </c>
      <c r="G30" s="25"/>
    </row>
    <row r="31" spans="1:7" ht="81" customHeight="1">
      <c r="A31" s="324"/>
      <c r="B31" s="337"/>
      <c r="C31" s="331"/>
      <c r="D31" s="334"/>
      <c r="E31" s="322"/>
      <c r="F31" s="165" t="s">
        <v>60</v>
      </c>
      <c r="G31" s="25"/>
    </row>
    <row r="32" spans="1:7" ht="48.75" customHeight="1">
      <c r="A32" s="324"/>
      <c r="B32" s="337"/>
      <c r="C32" s="331"/>
      <c r="D32" s="334"/>
      <c r="E32" s="322"/>
      <c r="F32" s="165" t="s">
        <v>63</v>
      </c>
      <c r="G32" s="25"/>
    </row>
    <row r="33" spans="1:7" ht="98.45" customHeight="1">
      <c r="A33" s="324"/>
      <c r="B33" s="337"/>
      <c r="C33" s="331"/>
      <c r="D33" s="334"/>
      <c r="E33" s="322"/>
      <c r="F33" s="165" t="s">
        <v>62</v>
      </c>
      <c r="G33" s="25"/>
    </row>
    <row r="34" spans="1:7" ht="89.1" customHeight="1">
      <c r="A34" s="324"/>
      <c r="B34" s="337"/>
      <c r="C34" s="331"/>
      <c r="D34" s="334"/>
      <c r="E34" s="322"/>
      <c r="F34" s="165" t="s">
        <v>64</v>
      </c>
      <c r="G34" s="25"/>
    </row>
    <row r="35" spans="1:7" ht="29.1" customHeight="1">
      <c r="A35" s="324"/>
      <c r="B35" s="337"/>
      <c r="C35" s="331"/>
      <c r="D35" s="334"/>
      <c r="E35" s="322"/>
      <c r="F35" s="165" t="s">
        <v>65</v>
      </c>
      <c r="G35" s="25"/>
    </row>
    <row r="36" spans="1:7" ht="126.75">
      <c r="A36" s="324"/>
      <c r="B36" s="338"/>
      <c r="C36" s="332"/>
      <c r="D36" s="335"/>
      <c r="E36" s="323"/>
      <c r="F36" s="166" t="s">
        <v>66</v>
      </c>
      <c r="G36" s="25"/>
    </row>
    <row r="37" spans="1:7" ht="112.5">
      <c r="A37" s="324"/>
      <c r="B37" s="141">
        <v>3.01</v>
      </c>
      <c r="C37" s="142" t="s">
        <v>67</v>
      </c>
      <c r="D37" s="28" t="s">
        <v>2234</v>
      </c>
      <c r="E37" s="167" t="s">
        <v>1316</v>
      </c>
      <c r="F37" s="168" t="s">
        <v>1420</v>
      </c>
      <c r="G37" s="25"/>
    </row>
    <row r="38" spans="1:7" ht="101.25">
      <c r="A38" s="324"/>
      <c r="B38" s="141">
        <v>3.02</v>
      </c>
      <c r="C38" s="142" t="s">
        <v>1349</v>
      </c>
      <c r="D38" s="28" t="s">
        <v>2235</v>
      </c>
      <c r="E38" s="167" t="s">
        <v>1364</v>
      </c>
      <c r="F38" s="168" t="s">
        <v>1421</v>
      </c>
      <c r="G38" s="25"/>
    </row>
    <row r="39" spans="1:7" ht="101.25">
      <c r="A39" s="324"/>
      <c r="B39" s="150">
        <v>4</v>
      </c>
      <c r="C39" s="149" t="s">
        <v>1517</v>
      </c>
      <c r="D39" s="28" t="s">
        <v>2236</v>
      </c>
      <c r="E39" s="27" t="s">
        <v>2182</v>
      </c>
      <c r="F39" s="27" t="s">
        <v>1518</v>
      </c>
      <c r="G39" s="25"/>
    </row>
    <row r="40" spans="1:7" ht="56.25">
      <c r="A40" s="324"/>
      <c r="B40" s="141">
        <v>4.01</v>
      </c>
      <c r="C40" s="149" t="s">
        <v>1517</v>
      </c>
      <c r="D40" s="28" t="s">
        <v>2238</v>
      </c>
      <c r="E40" s="27" t="s">
        <v>2194</v>
      </c>
      <c r="F40" s="27" t="s">
        <v>2198</v>
      </c>
      <c r="G40" s="25"/>
    </row>
    <row r="41" spans="1:7" ht="56.25">
      <c r="A41" s="324"/>
      <c r="B41" s="141" t="s">
        <v>2225</v>
      </c>
      <c r="C41" s="149" t="s">
        <v>1517</v>
      </c>
      <c r="D41" s="28" t="s">
        <v>2237</v>
      </c>
      <c r="E41" s="27" t="s">
        <v>2228</v>
      </c>
      <c r="F41" s="27" t="s">
        <v>2226</v>
      </c>
      <c r="G41" s="25"/>
    </row>
    <row r="42" spans="1:7" ht="56.25">
      <c r="A42" s="324"/>
      <c r="B42" s="141" t="s">
        <v>2259</v>
      </c>
      <c r="C42" s="149" t="s">
        <v>1517</v>
      </c>
      <c r="D42" s="28" t="s">
        <v>2264</v>
      </c>
      <c r="E42" s="27" t="s">
        <v>2227</v>
      </c>
      <c r="F42" s="27" t="s">
        <v>2260</v>
      </c>
      <c r="G42" s="25"/>
    </row>
    <row r="43" spans="1:7" ht="123.75">
      <c r="A43" s="324"/>
      <c r="B43" s="160">
        <v>4.0999999999999996</v>
      </c>
      <c r="C43" s="149" t="s">
        <v>2263</v>
      </c>
      <c r="D43" s="161">
        <v>42867</v>
      </c>
      <c r="E43" s="169" t="s">
        <v>2266</v>
      </c>
      <c r="F43" s="27" t="s">
        <v>2265</v>
      </c>
      <c r="G43" s="25"/>
    </row>
    <row r="44" spans="1:7" ht="78.75">
      <c r="A44" s="324"/>
      <c r="B44" s="160">
        <v>4.2</v>
      </c>
      <c r="C44" s="149" t="s">
        <v>2263</v>
      </c>
      <c r="D44" s="161">
        <v>42704</v>
      </c>
      <c r="E44" s="169" t="s">
        <v>2462</v>
      </c>
      <c r="F44" s="27" t="s">
        <v>2437</v>
      </c>
      <c r="G44" s="25"/>
    </row>
    <row r="45" spans="1:7" ht="157.5">
      <c r="A45" s="324"/>
      <c r="B45" s="202">
        <v>5</v>
      </c>
      <c r="C45" s="149" t="s">
        <v>2263</v>
      </c>
      <c r="D45" s="161">
        <v>42867</v>
      </c>
      <c r="E45" s="169" t="s">
        <v>12683</v>
      </c>
      <c r="F45" s="27" t="s">
        <v>12405</v>
      </c>
      <c r="G45" s="25"/>
    </row>
    <row r="46" spans="1:7" ht="45">
      <c r="A46" s="324"/>
      <c r="B46" s="160">
        <v>5.01</v>
      </c>
      <c r="C46" s="149" t="s">
        <v>2263</v>
      </c>
      <c r="D46" s="161">
        <v>42907</v>
      </c>
      <c r="E46" s="169" t="s">
        <v>15484</v>
      </c>
      <c r="F46" s="27" t="s">
        <v>12405</v>
      </c>
      <c r="G46" s="25"/>
    </row>
    <row r="47" spans="1:7" ht="67.5">
      <c r="A47" s="324"/>
      <c r="B47" s="160">
        <v>5.0999999999999996</v>
      </c>
      <c r="C47" s="149" t="s">
        <v>2263</v>
      </c>
      <c r="D47" s="161">
        <v>43070</v>
      </c>
      <c r="E47" s="169" t="s">
        <v>12893</v>
      </c>
      <c r="F47" s="27" t="s">
        <v>12894</v>
      </c>
      <c r="G47" s="25"/>
    </row>
    <row r="48" spans="1:7" ht="56.25">
      <c r="A48" s="324"/>
      <c r="B48" s="160">
        <v>5.1100000000000003</v>
      </c>
      <c r="C48" s="149" t="s">
        <v>13129</v>
      </c>
      <c r="D48" s="161">
        <v>43217</v>
      </c>
      <c r="E48" s="169" t="s">
        <v>13255</v>
      </c>
      <c r="F48" s="27" t="s">
        <v>13163</v>
      </c>
      <c r="G48" s="25"/>
    </row>
    <row r="49" spans="1:7" ht="56.25">
      <c r="A49" s="324"/>
      <c r="B49" s="160">
        <v>5.12</v>
      </c>
      <c r="C49" s="149" t="s">
        <v>13129</v>
      </c>
      <c r="D49" s="161">
        <v>43581</v>
      </c>
      <c r="E49" s="169" t="s">
        <v>13255</v>
      </c>
      <c r="F49" s="27" t="s">
        <v>13807</v>
      </c>
      <c r="G49" s="25"/>
    </row>
    <row r="50" spans="1:7" ht="78.75">
      <c r="A50" s="324"/>
      <c r="B50" s="202">
        <v>6</v>
      </c>
      <c r="C50" s="149" t="s">
        <v>13129</v>
      </c>
      <c r="D50" s="161">
        <v>43964</v>
      </c>
      <c r="E50" s="169" t="s">
        <v>14020</v>
      </c>
      <c r="F50" s="27" t="s">
        <v>13810</v>
      </c>
      <c r="G50" s="25"/>
    </row>
    <row r="51" spans="1:7" ht="45">
      <c r="A51" s="324"/>
      <c r="B51" s="160">
        <v>6.01</v>
      </c>
      <c r="C51" s="149" t="s">
        <v>13129</v>
      </c>
      <c r="D51" s="161">
        <v>43970</v>
      </c>
      <c r="E51" s="169" t="s">
        <v>15485</v>
      </c>
      <c r="F51" s="169" t="s">
        <v>13810</v>
      </c>
      <c r="G51" s="25"/>
    </row>
    <row r="52" spans="1:7" ht="45">
      <c r="A52" s="324"/>
      <c r="B52" s="160">
        <v>6.1</v>
      </c>
      <c r="C52" s="149" t="s">
        <v>13129</v>
      </c>
      <c r="D52" s="161">
        <v>44314</v>
      </c>
      <c r="E52" s="169" t="s">
        <v>15477</v>
      </c>
      <c r="F52" s="169" t="s">
        <v>15015</v>
      </c>
      <c r="G52" s="25"/>
    </row>
    <row r="53" spans="1:7" ht="45">
      <c r="A53" s="324"/>
      <c r="B53" s="160">
        <v>6.2</v>
      </c>
      <c r="C53" s="149" t="s">
        <v>13129</v>
      </c>
      <c r="D53" s="161">
        <v>44678</v>
      </c>
      <c r="E53" s="169" t="s">
        <v>15477</v>
      </c>
      <c r="F53" s="169" t="s">
        <v>15476</v>
      </c>
      <c r="G53" s="25"/>
    </row>
    <row r="54" spans="1:7" ht="45">
      <c r="A54" s="324"/>
      <c r="B54" s="160">
        <v>6.21</v>
      </c>
      <c r="C54" s="149" t="s">
        <v>13129</v>
      </c>
      <c r="D54" s="161">
        <v>44687</v>
      </c>
      <c r="E54" s="169" t="s">
        <v>15486</v>
      </c>
      <c r="F54" s="169" t="s">
        <v>15476</v>
      </c>
      <c r="G54" s="25"/>
    </row>
    <row r="55" spans="1:7" ht="45">
      <c r="A55" s="324"/>
      <c r="B55" s="160">
        <v>6.22</v>
      </c>
      <c r="C55" s="149" t="s">
        <v>13129</v>
      </c>
      <c r="D55" s="275">
        <v>44692</v>
      </c>
      <c r="E55" s="169" t="s">
        <v>15485</v>
      </c>
      <c r="F55" s="169" t="s">
        <v>15476</v>
      </c>
      <c r="G55" s="25"/>
    </row>
    <row r="56" spans="1:7" ht="56.25">
      <c r="A56" s="324"/>
      <c r="B56" s="202">
        <v>6.3</v>
      </c>
      <c r="C56" s="149" t="s">
        <v>13129</v>
      </c>
      <c r="D56" s="275">
        <v>45051</v>
      </c>
      <c r="E56" s="169" t="s">
        <v>15753</v>
      </c>
      <c r="F56" s="169" t="s">
        <v>15534</v>
      </c>
      <c r="G56" s="25"/>
    </row>
    <row r="57" spans="1:7" ht="45">
      <c r="A57" s="324"/>
      <c r="B57" s="160">
        <v>6.31</v>
      </c>
      <c r="C57" s="149" t="s">
        <v>13129</v>
      </c>
      <c r="D57" s="275">
        <v>45072</v>
      </c>
      <c r="E57" s="169" t="s">
        <v>15755</v>
      </c>
      <c r="F57" s="169" t="s">
        <v>15534</v>
      </c>
      <c r="G57" s="25"/>
    </row>
    <row r="58" spans="1:7" ht="44.45" customHeight="1">
      <c r="A58" s="324"/>
      <c r="B58" s="202">
        <v>6.4</v>
      </c>
      <c r="C58" s="149" t="s">
        <v>13129</v>
      </c>
      <c r="D58" s="275">
        <v>45408</v>
      </c>
      <c r="E58" s="169" t="s">
        <v>15757</v>
      </c>
      <c r="F58" s="169" t="s">
        <v>15756</v>
      </c>
      <c r="G58" s="25"/>
    </row>
    <row r="59" spans="1:7" ht="13.5" thickBot="1">
      <c r="A59" s="325"/>
      <c r="B59" s="326" t="str">
        <f ca="1">OFFSET(L!$C$1,MATCH("General"&amp;"Cpy",L!$A:$A,0)-1,SL,,)</f>
        <v>© 2024 Responsible Minerals Initiative. All rights reserved.</v>
      </c>
      <c r="C59" s="326"/>
      <c r="D59" s="326"/>
      <c r="E59" s="326"/>
      <c r="F59" s="326"/>
      <c r="G59" s="26"/>
    </row>
    <row r="60" spans="1:7" ht="13.5" thickTop="1"/>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activeCell="C5" sqref="C5"/>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39"/>
      <c r="B1" s="340"/>
      <c r="C1" s="340"/>
      <c r="D1" s="341"/>
    </row>
    <row r="2" spans="1:5" ht="71.25" customHeight="1">
      <c r="A2" s="74"/>
      <c r="B2" s="137" t="str">
        <f ca="1">OFFSET(L!$C$1,MATCH("Definitions"&amp;ADDRESS(ROW(),COLUMN(),4),L!$A:$A,0)-1,SL,,)</f>
        <v>ITEM</v>
      </c>
      <c r="C2" s="137" t="str">
        <f ca="1">OFFSET(L!$C$1,MATCH("Definitions"&amp;ADDRESS(ROW(),COLUMN(),4),L!$A:$A,0)-1,SL,,)</f>
        <v>DEFINITION</v>
      </c>
      <c r="D2" s="343"/>
      <c r="E2" s="101"/>
    </row>
    <row r="3" spans="1:5" ht="63.95" customHeight="1">
      <c r="A3" s="74"/>
      <c r="B3" s="63" t="str">
        <f ca="1">OFFSET(L!$C$1,MATCH("Definitions"&amp;ADDRESS(ROW(),COLUMN(),4),L!$A:$A,0)-1,SL,,)</f>
        <v>3TG</v>
      </c>
      <c r="C3" s="63" t="str">
        <f ca="1">OFFSET(L!$C$1,MATCH("Definitions"&amp;ADDRESS(ROW(),COLUMN(),4),L!$A:$A,0)-1,SL,,)</f>
        <v>Tantalum, tin, tungsten, gold</v>
      </c>
      <c r="D3" s="34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3"/>
      <c r="E9" s="100" t="s">
        <v>1301</v>
      </c>
    </row>
    <row r="10" spans="1:5" ht="45">
      <c r="A10" s="74"/>
      <c r="B10" s="63" t="str">
        <f ca="1">OFFSET(L!$C$1,MATCH("Definitions"&amp;ADDRESS(ROW(),COLUMN(),4),L!$A:$A,0)-1,SL,,)</f>
        <v>DRC</v>
      </c>
      <c r="C10" s="63" t="str">
        <f ca="1">OFFSET(L!$C$1,MATCH("Definitions"&amp;ADDRESS(ROW(),COLUMN(),4),L!$A:$A,0)-1,SL,,)</f>
        <v>Democratic Republic of Congo</v>
      </c>
      <c r="D10" s="34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4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43"/>
      <c r="E13" s="100" t="s">
        <v>1302</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3"/>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4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3"/>
      <c r="E20" s="100"/>
    </row>
    <row r="21" spans="1:5" ht="15">
      <c r="A21" s="74"/>
      <c r="B21" s="63" t="str">
        <f ca="1">OFFSET(L!$C$1,MATCH("Definitions"&amp;ADDRESS(ROW(),COLUMN(),4),L!$A:$A,0)-1,SL,,)</f>
        <v>RBA</v>
      </c>
      <c r="C21" s="63" t="str">
        <f ca="1">OFFSET(L!$C$1,MATCH("Definitions"&amp;ADDRESS(ROW(),COLUMN(),4),L!$A:$A,0)-1,SL,,)</f>
        <v>Responsible Business Alliance (www.responsiblebusiness.org)</v>
      </c>
      <c r="D21" s="34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4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43"/>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4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4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4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43"/>
      <c r="E31" s="100"/>
    </row>
    <row r="32" spans="1:5" ht="15">
      <c r="A32" s="74"/>
      <c r="B32" s="342" t="str">
        <f ca="1">OFFSET(L!$C$1,MATCH("General"&amp;"Cpy",L!$A:$A,0)-1,SL,,)</f>
        <v>© 2024 Responsible Minerals Initiative. All rights reserved.</v>
      </c>
      <c r="C32" s="342"/>
      <c r="D32" s="343"/>
      <c r="E32" s="100"/>
    </row>
    <row r="33" spans="1:4" ht="13.5" thickBot="1">
      <c r="A33" s="75"/>
      <c r="B33" s="153"/>
      <c r="C33" s="153"/>
      <c r="D33" s="344"/>
    </row>
    <row r="34" spans="1:4" ht="13.5"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topLeftCell="A73" zoomScalePageLayoutView="70" workbookViewId="0">
      <selection activeCell="Z41" sqref="Z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79"/>
      <c r="B1" s="380"/>
      <c r="C1" s="380"/>
      <c r="D1" s="380"/>
      <c r="E1" s="380"/>
      <c r="F1" s="380"/>
      <c r="G1" s="380"/>
      <c r="H1" s="380"/>
      <c r="I1" s="380"/>
      <c r="J1" s="380"/>
      <c r="K1" s="381"/>
      <c r="L1" s="100"/>
      <c r="P1" s="3"/>
      <c r="Q1" s="3"/>
      <c r="R1" s="3"/>
      <c r="S1" s="3"/>
      <c r="T1" s="3"/>
      <c r="U1" s="3"/>
      <c r="V1" s="3"/>
      <c r="W1" s="3"/>
      <c r="X1" s="3"/>
      <c r="Y1" s="3"/>
      <c r="Z1" s="3"/>
      <c r="AA1" s="3"/>
      <c r="AB1" s="3"/>
      <c r="AC1" s="3"/>
      <c r="AD1" s="3"/>
      <c r="AE1" s="3"/>
      <c r="AF1" s="3"/>
      <c r="AG1" s="3"/>
      <c r="AH1" s="3"/>
    </row>
    <row r="2" spans="1:34" ht="82.35" customHeight="1">
      <c r="A2" s="34"/>
      <c r="B2" s="136"/>
      <c r="C2" s="35"/>
      <c r="D2" s="382" t="str">
        <f ca="1">OFFSET(L!$C$1,MATCH("Declaration"&amp;ADDRESS(ROW(),COLUMN(),4),L!$A:$A,0)-1,SL,,)</f>
        <v>Conflict Minerals Reporting Template (CMRT)</v>
      </c>
      <c r="E2" s="383"/>
      <c r="F2" s="383"/>
      <c r="G2" s="383"/>
      <c r="H2" s="383"/>
      <c r="I2" s="383"/>
      <c r="J2" s="38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92"/>
      <c r="G3" s="392"/>
      <c r="H3" s="392"/>
      <c r="I3" s="152"/>
      <c r="J3" s="138" t="s">
        <v>15760</v>
      </c>
      <c r="K3" s="36"/>
      <c r="L3" s="100"/>
      <c r="P3" s="45">
        <f>MATCH($D$3,LN,0)</f>
        <v>1</v>
      </c>
    </row>
    <row r="4" spans="1:34" ht="15.75">
      <c r="A4" s="34"/>
      <c r="B4" s="388" t="str">
        <f ca="1">OFFSET(L!$C$1,MATCH("Declaration"&amp;ADDRESS(ROW(),COLUMN(),4),L!$A:$A,0)-1,SL,,)</f>
        <v>The purpose of this document is to collect sourcing information on tin, tantalum, tungsten and gold used in products</v>
      </c>
      <c r="C4" s="388"/>
      <c r="D4" s="388"/>
      <c r="E4" s="388"/>
      <c r="F4" s="388"/>
      <c r="G4" s="388"/>
      <c r="H4" s="388"/>
      <c r="I4" s="393" t="str">
        <f ca="1">OFFSET(L!$C$1,MATCH("Declaration"&amp;ADDRESS(ROW(),COLUMN(),4),L!$A:$A,0)-1,SL,,)</f>
        <v>Link to Terms &amp; Conditions</v>
      </c>
      <c r="J4" s="39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97" t="str">
        <f ca="1">OFFSET(L!$C$1,MATCH("Declaration"&amp;ADDRESS(ROW(),COLUMN(),4),L!$A:$A,0)-1,SL,,)</f>
        <v>Company Information</v>
      </c>
      <c r="C7" s="397"/>
      <c r="D7" s="397"/>
      <c r="E7" s="397"/>
      <c r="F7" s="397"/>
      <c r="G7" s="397"/>
      <c r="H7" s="397"/>
      <c r="I7" s="397"/>
      <c r="J7" s="39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85" t="s">
        <v>15885</v>
      </c>
      <c r="E8" s="386"/>
      <c r="F8" s="386"/>
      <c r="G8" s="386"/>
      <c r="H8" s="386"/>
      <c r="I8" s="386"/>
      <c r="J8" s="38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94" t="s">
        <v>490</v>
      </c>
      <c r="E9" s="395"/>
      <c r="F9" s="395"/>
      <c r="G9" s="396"/>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98" t="str">
        <f ca="1">OFFSET(L!$C$1,MATCH("Declaration"&amp;ADDRESS(ROW(),COLUMN(),4)&amp;LEFT($D$9,1),L!$A:$A,0)-1,SL,,)</f>
        <v>Description of Scope:</v>
      </c>
      <c r="C10" s="122"/>
      <c r="D10" s="389" t="s">
        <v>15886</v>
      </c>
      <c r="E10" s="390"/>
      <c r="F10" s="390"/>
      <c r="G10" s="390"/>
      <c r="H10" s="390"/>
      <c r="I10" s="390"/>
      <c r="J10" s="391"/>
      <c r="K10" s="36"/>
      <c r="L10" s="115"/>
      <c r="Q10" s="3"/>
      <c r="R10" s="3"/>
      <c r="S10" s="3"/>
      <c r="T10" s="3"/>
      <c r="U10" s="3"/>
      <c r="V10" s="3"/>
      <c r="W10" s="3"/>
      <c r="X10" s="3"/>
      <c r="Y10" s="3"/>
      <c r="Z10" s="3"/>
      <c r="AA10" s="3"/>
      <c r="AB10" s="3"/>
      <c r="AC10" s="3"/>
      <c r="AD10" s="3"/>
      <c r="AE10" s="3"/>
      <c r="AF10" s="3"/>
      <c r="AG10" s="3"/>
      <c r="AH10" s="3"/>
    </row>
    <row r="11" spans="1:34" ht="15.75">
      <c r="A11" s="38"/>
      <c r="B11" s="399"/>
      <c r="C11" s="122"/>
      <c r="D11" s="364" t="str">
        <f ca="1">IF(D9=Q9,OFFSET(L!$C$1,MATCH("Declaration"&amp;ADDRESS(ROW(),COLUMN(),4),L!$A:$A,0)-1,SL,,),"")</f>
        <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2" t="s">
        <v>15887</v>
      </c>
      <c r="E12" s="373"/>
      <c r="F12" s="373"/>
      <c r="G12" s="373"/>
      <c r="H12" s="373"/>
      <c r="I12" s="373"/>
      <c r="J12" s="37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2"/>
      <c r="E13" s="373"/>
      <c r="F13" s="373"/>
      <c r="G13" s="373"/>
      <c r="H13" s="373"/>
      <c r="I13" s="373"/>
      <c r="J13" s="37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72" t="s">
        <v>15888</v>
      </c>
      <c r="E14" s="373"/>
      <c r="F14" s="373"/>
      <c r="G14" s="373"/>
      <c r="H14" s="373"/>
      <c r="I14" s="373"/>
      <c r="J14" s="37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2" t="s">
        <v>15889</v>
      </c>
      <c r="E15" s="373"/>
      <c r="F15" s="373"/>
      <c r="G15" s="373"/>
      <c r="H15" s="373"/>
      <c r="I15" s="373"/>
      <c r="J15" s="37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400" t="s">
        <v>15890</v>
      </c>
      <c r="E16" s="400"/>
      <c r="F16" s="400"/>
      <c r="G16" s="400"/>
      <c r="H16" s="400"/>
      <c r="I16" s="400"/>
      <c r="J16" s="40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72" t="s">
        <v>15891</v>
      </c>
      <c r="E17" s="373"/>
      <c r="F17" s="373"/>
      <c r="G17" s="373"/>
      <c r="H17" s="373"/>
      <c r="I17" s="373"/>
      <c r="J17" s="37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5" t="s">
        <v>15889</v>
      </c>
      <c r="E18" s="346"/>
      <c r="F18" s="346"/>
      <c r="G18" s="346"/>
      <c r="H18" s="346"/>
      <c r="I18" s="346"/>
      <c r="J18" s="34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2" t="s">
        <v>15892</v>
      </c>
      <c r="E19" s="373"/>
      <c r="F19" s="373"/>
      <c r="G19" s="373"/>
      <c r="H19" s="373"/>
      <c r="I19" s="373"/>
      <c r="J19" s="37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400" t="s">
        <v>15890</v>
      </c>
      <c r="E20" s="400"/>
      <c r="F20" s="400"/>
      <c r="G20" s="400"/>
      <c r="H20" s="400"/>
      <c r="I20" s="400"/>
      <c r="J20" s="40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401" t="s">
        <v>15891</v>
      </c>
      <c r="E21" s="402"/>
      <c r="F21" s="402"/>
      <c r="G21" s="402"/>
      <c r="H21" s="402"/>
      <c r="I21" s="402"/>
      <c r="J21" s="40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404">
        <v>45568</v>
      </c>
      <c r="E22" s="40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406" t="str">
        <f ca="1">OFFSET(L!$C$1,MATCH("Declaration"&amp;ADDRESS(ROW(),COLUMN(),4),L!$A:$A,0)-1,SL,,)</f>
        <v>Answer the following questions 1 - 8 based on the declaration scope indicated above</v>
      </c>
      <c r="C24" s="406"/>
      <c r="D24" s="406"/>
      <c r="E24" s="406"/>
      <c r="F24" s="406"/>
      <c r="G24" s="406"/>
      <c r="H24" s="406"/>
      <c r="I24" s="406"/>
      <c r="J24" s="40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5" t="str">
        <f ca="1">OFFSET(L!$C$1,MATCH("Declaration"&amp;ADDRESS(ROW(),COLUMN(),4),L!$A:$A,0)-1,SL,,)</f>
        <v>Answer</v>
      </c>
      <c r="E25" s="35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48" t="s">
        <v>484</v>
      </c>
      <c r="E26" s="349"/>
      <c r="F26" s="12"/>
      <c r="G26" s="350"/>
      <c r="H26" s="351"/>
      <c r="I26" s="351"/>
      <c r="J26" s="352"/>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48" t="s">
        <v>484</v>
      </c>
      <c r="E27" s="349"/>
      <c r="F27" s="12"/>
      <c r="G27" s="350"/>
      <c r="H27" s="351"/>
      <c r="I27" s="351"/>
      <c r="J27" s="35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48" t="s">
        <v>484</v>
      </c>
      <c r="E28" s="349"/>
      <c r="F28" s="12"/>
      <c r="G28" s="350"/>
      <c r="H28" s="351"/>
      <c r="I28" s="351"/>
      <c r="J28" s="35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48" t="s">
        <v>484</v>
      </c>
      <c r="E29" s="349"/>
      <c r="F29" s="12"/>
      <c r="G29" s="350"/>
      <c r="H29" s="351"/>
      <c r="I29" s="351"/>
      <c r="J29" s="352"/>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7" t="str">
        <f ca="1">D25</f>
        <v>Answer</v>
      </c>
      <c r="E31" s="357"/>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67" t="s">
        <v>484</v>
      </c>
      <c r="E32" s="368"/>
      <c r="F32" s="47"/>
      <c r="G32" s="350"/>
      <c r="H32" s="351"/>
      <c r="I32" s="351"/>
      <c r="J32" s="35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48" t="s">
        <v>484</v>
      </c>
      <c r="E33" s="349"/>
      <c r="F33" s="47"/>
      <c r="G33" s="350"/>
      <c r="H33" s="351"/>
      <c r="I33" s="351"/>
      <c r="J33" s="35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48" t="s">
        <v>484</v>
      </c>
      <c r="E34" s="349"/>
      <c r="F34" s="47"/>
      <c r="G34" s="350"/>
      <c r="H34" s="351"/>
      <c r="I34" s="351"/>
      <c r="J34" s="35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48" t="s">
        <v>484</v>
      </c>
      <c r="E35" s="349"/>
      <c r="F35" s="47"/>
      <c r="G35" s="350"/>
      <c r="H35" s="351"/>
      <c r="I35" s="351"/>
      <c r="J35" s="35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7" t="str">
        <f ca="1">D25</f>
        <v>Answer</v>
      </c>
      <c r="E37" s="357"/>
      <c r="F37" s="18"/>
      <c r="G37" s="44" t="str">
        <f ca="1">G25</f>
        <v>Comments</v>
      </c>
      <c r="H37" s="371"/>
      <c r="I37" s="371"/>
      <c r="J37" s="371"/>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48" t="s">
        <v>485</v>
      </c>
      <c r="E38" s="349"/>
      <c r="F38" s="47"/>
      <c r="G38" s="350"/>
      <c r="H38" s="351"/>
      <c r="I38" s="351"/>
      <c r="J38" s="352"/>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48" t="s">
        <v>485</v>
      </c>
      <c r="E39" s="349"/>
      <c r="F39" s="47"/>
      <c r="G39" s="350"/>
      <c r="H39" s="351"/>
      <c r="I39" s="351"/>
      <c r="J39" s="35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48" t="s">
        <v>485</v>
      </c>
      <c r="E40" s="349"/>
      <c r="F40" s="47"/>
      <c r="G40" s="350"/>
      <c r="H40" s="351"/>
      <c r="I40" s="351"/>
      <c r="J40" s="35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48" t="s">
        <v>485</v>
      </c>
      <c r="E41" s="349"/>
      <c r="F41" s="47"/>
      <c r="G41" s="350"/>
      <c r="H41" s="351"/>
      <c r="I41" s="351"/>
      <c r="J41" s="352"/>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7" t="str">
        <f ca="1">D25</f>
        <v>Answer</v>
      </c>
      <c r="E43" s="35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48" t="s">
        <v>485</v>
      </c>
      <c r="E44" s="349"/>
      <c r="F44" s="47"/>
      <c r="G44" s="350"/>
      <c r="H44" s="351"/>
      <c r="I44" s="351"/>
      <c r="J44" s="352"/>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8" t="s">
        <v>485</v>
      </c>
      <c r="E45" s="349"/>
      <c r="F45" s="47"/>
      <c r="G45" s="350"/>
      <c r="H45" s="351"/>
      <c r="I45" s="351"/>
      <c r="J45" s="35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8" t="s">
        <v>485</v>
      </c>
      <c r="E46" s="349"/>
      <c r="F46" s="47"/>
      <c r="G46" s="350"/>
      <c r="H46" s="351"/>
      <c r="I46" s="351"/>
      <c r="J46" s="35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48" t="s">
        <v>485</v>
      </c>
      <c r="E47" s="349"/>
      <c r="F47" s="47"/>
      <c r="G47" s="350"/>
      <c r="H47" s="351"/>
      <c r="I47" s="351"/>
      <c r="J47" s="352"/>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7" t="str">
        <f ca="1">D25</f>
        <v>Answer</v>
      </c>
      <c r="E49" s="357"/>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48" t="s">
        <v>486</v>
      </c>
      <c r="E50" s="349"/>
      <c r="F50" s="47"/>
      <c r="G50" s="350"/>
      <c r="H50" s="351"/>
      <c r="I50" s="351"/>
      <c r="J50" s="35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48" t="s">
        <v>486</v>
      </c>
      <c r="E51" s="349"/>
      <c r="F51" s="47"/>
      <c r="G51" s="350"/>
      <c r="H51" s="351"/>
      <c r="I51" s="351"/>
      <c r="J51" s="35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48" t="s">
        <v>486</v>
      </c>
      <c r="E52" s="349"/>
      <c r="F52" s="47"/>
      <c r="G52" s="350"/>
      <c r="H52" s="351"/>
      <c r="I52" s="351"/>
      <c r="J52" s="35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48" t="s">
        <v>486</v>
      </c>
      <c r="E53" s="349"/>
      <c r="F53" s="47"/>
      <c r="G53" s="350"/>
      <c r="H53" s="351"/>
      <c r="I53" s="351"/>
      <c r="J53" s="35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57" t="str">
        <f ca="1">D25</f>
        <v>Answer</v>
      </c>
      <c r="E55" s="357"/>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15893</v>
      </c>
      <c r="E56" s="370"/>
      <c r="F56" s="47"/>
      <c r="G56" s="350"/>
      <c r="H56" s="351"/>
      <c r="I56" s="351"/>
      <c r="J56" s="35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15893</v>
      </c>
      <c r="E57" s="370"/>
      <c r="F57" s="47"/>
      <c r="G57" s="350"/>
      <c r="H57" s="351"/>
      <c r="I57" s="351"/>
      <c r="J57" s="35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15893</v>
      </c>
      <c r="E58" s="370"/>
      <c r="F58" s="47"/>
      <c r="G58" s="350"/>
      <c r="H58" s="351"/>
      <c r="I58" s="351"/>
      <c r="J58" s="35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15893</v>
      </c>
      <c r="E59" s="370"/>
      <c r="F59" s="47"/>
      <c r="G59" s="350"/>
      <c r="H59" s="351"/>
      <c r="I59" s="351"/>
      <c r="J59" s="35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57" t="str">
        <f ca="1">D25</f>
        <v>Answer</v>
      </c>
      <c r="E61" s="357"/>
      <c r="F61" s="18"/>
      <c r="G61" s="44" t="str">
        <f ca="1">G25</f>
        <v>Comments</v>
      </c>
      <c r="H61" s="354"/>
      <c r="I61" s="354"/>
      <c r="J61" s="35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67" t="s">
        <v>484</v>
      </c>
      <c r="E62" s="368"/>
      <c r="F62" s="47"/>
      <c r="G62" s="350"/>
      <c r="H62" s="351"/>
      <c r="I62" s="351"/>
      <c r="J62" s="35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48" t="s">
        <v>484</v>
      </c>
      <c r="E63" s="349"/>
      <c r="F63" s="47"/>
      <c r="G63" s="350"/>
      <c r="H63" s="351"/>
      <c r="I63" s="351"/>
      <c r="J63" s="35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48" t="s">
        <v>484</v>
      </c>
      <c r="E64" s="349"/>
      <c r="F64" s="47"/>
      <c r="G64" s="350"/>
      <c r="H64" s="351"/>
      <c r="I64" s="351"/>
      <c r="J64" s="35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48" t="s">
        <v>484</v>
      </c>
      <c r="E65" s="349"/>
      <c r="F65" s="47"/>
      <c r="G65" s="350"/>
      <c r="H65" s="351"/>
      <c r="I65" s="351"/>
      <c r="J65" s="35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7" t="str">
        <f ca="1">D25</f>
        <v>Answer</v>
      </c>
      <c r="E67" s="357"/>
      <c r="F67" s="18"/>
      <c r="G67" s="44" t="str">
        <f ca="1">G25</f>
        <v>Comments</v>
      </c>
      <c r="H67" s="354" t="str">
        <f>IF(Q75="(*)","Click here to enter smelter names","")</f>
        <v/>
      </c>
      <c r="I67" s="354"/>
      <c r="J67" s="35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48" t="s">
        <v>484</v>
      </c>
      <c r="E68" s="349"/>
      <c r="F68" s="48"/>
      <c r="G68" s="350"/>
      <c r="H68" s="351"/>
      <c r="I68" s="351"/>
      <c r="J68" s="35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48" t="s">
        <v>484</v>
      </c>
      <c r="E69" s="349"/>
      <c r="F69" s="48"/>
      <c r="G69" s="350"/>
      <c r="H69" s="351"/>
      <c r="I69" s="351"/>
      <c r="J69" s="35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48" t="s">
        <v>484</v>
      </c>
      <c r="E70" s="349"/>
      <c r="F70" s="48"/>
      <c r="G70" s="350"/>
      <c r="H70" s="351"/>
      <c r="I70" s="351"/>
      <c r="J70" s="35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48" t="s">
        <v>484</v>
      </c>
      <c r="E71" s="349"/>
      <c r="F71" s="50"/>
      <c r="G71" s="350"/>
      <c r="H71" s="351"/>
      <c r="I71" s="351"/>
      <c r="J71" s="35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3" t="str">
        <f ca="1">OFFSET(L!$C$1,MATCH("Declaration"&amp;ADDRESS(ROW(),COLUMN(),4),L!$A:$A,0)-1,SL,,)</f>
        <v>Answer the Following Questions at a Company Level</v>
      </c>
      <c r="C73" s="353"/>
      <c r="D73" s="353"/>
      <c r="E73" s="353"/>
      <c r="F73" s="353"/>
      <c r="G73" s="353"/>
      <c r="H73" s="353"/>
      <c r="I73" s="353"/>
      <c r="J73" s="35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55" t="str">
        <f ca="1">D25</f>
        <v>Answer</v>
      </c>
      <c r="E74" s="355"/>
      <c r="F74" s="53"/>
      <c r="G74" s="355" t="str">
        <f ca="1">G25</f>
        <v>Comments</v>
      </c>
      <c r="H74" s="355" t="e">
        <f>HLOOKUP(SL,LT,$O74,0)</f>
        <v>#NAME?</v>
      </c>
      <c r="I74" s="35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8" t="s">
        <v>485</v>
      </c>
      <c r="E75" s="349"/>
      <c r="F75" s="57"/>
      <c r="G75" s="350"/>
      <c r="H75" s="351"/>
      <c r="I75" s="351"/>
      <c r="J75" s="352"/>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6"/>
      <c r="H76" s="356"/>
      <c r="I76" s="356"/>
      <c r="J76" s="35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8" t="s">
        <v>485</v>
      </c>
      <c r="E77" s="349"/>
      <c r="F77" s="57"/>
      <c r="G77" s="376"/>
      <c r="H77" s="377"/>
      <c r="I77" s="377"/>
      <c r="J77" s="378"/>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8" t="s">
        <v>484</v>
      </c>
      <c r="E79" s="349"/>
      <c r="F79" s="57"/>
      <c r="G79" s="350"/>
      <c r="H79" s="351"/>
      <c r="I79" s="351"/>
      <c r="J79" s="352"/>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8" t="s">
        <v>485</v>
      </c>
      <c r="E81" s="349"/>
      <c r="F81" s="57"/>
      <c r="G81" s="350"/>
      <c r="H81" s="351"/>
      <c r="I81" s="351"/>
      <c r="J81" s="352"/>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8" t="s">
        <v>485</v>
      </c>
      <c r="E83" s="349"/>
      <c r="F83" s="57"/>
      <c r="G83" s="350"/>
      <c r="H83" s="351"/>
      <c r="I83" s="351"/>
      <c r="J83" s="352"/>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1" t="s">
        <v>485</v>
      </c>
      <c r="E85" s="362"/>
      <c r="F85" s="57"/>
      <c r="G85" s="350"/>
      <c r="H85" s="351"/>
      <c r="I85" s="351"/>
      <c r="J85" s="352"/>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6"/>
      <c r="H86" s="356"/>
      <c r="I86" s="356"/>
      <c r="J86" s="35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8" t="s">
        <v>485</v>
      </c>
      <c r="E87" s="349"/>
      <c r="F87" s="57"/>
      <c r="G87" s="350"/>
      <c r="H87" s="351"/>
      <c r="I87" s="351"/>
      <c r="J87" s="352"/>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3"/>
      <c r="H88" s="363"/>
      <c r="I88" s="363"/>
      <c r="J88" s="36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8" t="s">
        <v>485</v>
      </c>
      <c r="E89" s="349"/>
      <c r="F89" s="57"/>
      <c r="G89" s="350"/>
      <c r="H89" s="351"/>
      <c r="I89" s="351"/>
      <c r="J89" s="352"/>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60" t="str">
        <f>IF(OR($D$8="",$I$3=""),"","Click here to check required fields completion")</f>
        <v/>
      </c>
      <c r="C90" s="360"/>
      <c r="D90" s="360"/>
      <c r="E90" s="360"/>
      <c r="F90" s="360"/>
      <c r="G90" s="360"/>
      <c r="H90" s="360"/>
      <c r="I90" s="360"/>
      <c r="J90" s="360"/>
      <c r="K90" s="36"/>
      <c r="L90" s="100"/>
      <c r="P90" s="3"/>
      <c r="Q90" s="3"/>
      <c r="R90" s="3"/>
      <c r="S90" s="3"/>
      <c r="T90" s="3"/>
      <c r="U90" s="3"/>
      <c r="V90" s="3"/>
      <c r="W90" s="3"/>
      <c r="X90" s="3"/>
      <c r="Y90" s="3"/>
      <c r="Z90" s="3"/>
      <c r="AA90" s="3"/>
      <c r="AB90" s="3"/>
      <c r="AC90" s="3"/>
      <c r="AD90" s="3"/>
      <c r="AE90" s="3"/>
      <c r="AF90" s="3"/>
      <c r="AG90" s="3"/>
      <c r="AH90" s="3"/>
    </row>
    <row r="91" spans="1:34" ht="15.75" thickBot="1">
      <c r="A91" s="358" t="str">
        <f ca="1">OFFSET(L!$C$1,MATCH("General"&amp;"Cpy",L!$A:$A,0)-1,SL,,)</f>
        <v>© 2024 Responsible Minerals Initiative. All rights reserved.</v>
      </c>
      <c r="B91" s="359"/>
      <c r="C91" s="359"/>
      <c r="D91" s="359"/>
      <c r="E91" s="359"/>
      <c r="F91" s="359"/>
      <c r="G91" s="359"/>
      <c r="H91" s="359"/>
      <c r="I91" s="359"/>
      <c r="J91" s="35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298" priority="164" stopIfTrue="1">
      <formula>IF($D$22="",TRUE)</formula>
    </cfRule>
  </conditionalFormatting>
  <conditionalFormatting sqref="D26:E26">
    <cfRule type="expression" dxfId="297" priority="142" stopIfTrue="1">
      <formula>IF($D$26="",TRUE)</formula>
    </cfRule>
  </conditionalFormatting>
  <conditionalFormatting sqref="D27:E27">
    <cfRule type="expression" dxfId="296" priority="149" stopIfTrue="1">
      <formula>IF($D$27="",TRUE)</formula>
    </cfRule>
  </conditionalFormatting>
  <conditionalFormatting sqref="D28:E28">
    <cfRule type="expression" dxfId="295" priority="150" stopIfTrue="1">
      <formula>IF($D$28="",TRUE)</formula>
    </cfRule>
  </conditionalFormatting>
  <conditionalFormatting sqref="D29:E29">
    <cfRule type="expression" dxfId="294" priority="151" stopIfTrue="1">
      <formula>IF($D$29="",TRUE)</formula>
    </cfRule>
  </conditionalFormatting>
  <conditionalFormatting sqref="D32:E32">
    <cfRule type="expression" dxfId="293" priority="60" stopIfTrue="1">
      <formula>IF(AND(OR($D$26="Yes",$D$26=""),$D$32=""),1,0)</formula>
    </cfRule>
    <cfRule type="expression" dxfId="292" priority="147" stopIfTrue="1">
      <formula>$P$26=""</formula>
    </cfRule>
  </conditionalFormatting>
  <conditionalFormatting sqref="D33:E33">
    <cfRule type="expression" dxfId="291" priority="48" stopIfTrue="1">
      <formula>$P$27=""</formula>
    </cfRule>
    <cfRule type="expression" dxfId="290" priority="47" stopIfTrue="1">
      <formula>IF(AND(OR($D$27="Yes",$D$27=""),$D$33=""),1,0)</formula>
    </cfRule>
  </conditionalFormatting>
  <conditionalFormatting sqref="D34:E34">
    <cfRule type="expression" dxfId="289" priority="6" stopIfTrue="1">
      <formula>IF(AND(OR($D$28="Yes",$D$28=""),$D$34=""),1,0)</formula>
    </cfRule>
    <cfRule type="expression" dxfId="288" priority="7" stopIfTrue="1">
      <formula>$P$28=""</formula>
    </cfRule>
  </conditionalFormatting>
  <conditionalFormatting sqref="D35:E35">
    <cfRule type="expression" dxfId="287" priority="44" stopIfTrue="1">
      <formula>IF(AND(OR($D$29="Yes",$D$29=""),$D$35=""),1,0)</formula>
    </cfRule>
    <cfRule type="expression" dxfId="286" priority="168" stopIfTrue="1">
      <formula>$P$29=""</formula>
    </cfRule>
  </conditionalFormatting>
  <conditionalFormatting sqref="D38:E38 D44:E44 D50:E50 D56:E56 D62:E62 D68:E68">
    <cfRule type="expression" dxfId="285" priority="23" stopIfTrue="1">
      <formula>$P$26=""</formula>
    </cfRule>
    <cfRule type="expression" dxfId="284" priority="24" stopIfTrue="1">
      <formula>$P$32=""</formula>
    </cfRule>
  </conditionalFormatting>
  <conditionalFormatting sqref="D38:E38">
    <cfRule type="expression" dxfId="283" priority="59" stopIfTrue="1">
      <formula>IF(AND(OR($D$26="Yes",$D$26=""),OR($D$32="Yes",$D$32=""),D38=""),1,0)</formula>
    </cfRule>
  </conditionalFormatting>
  <conditionalFormatting sqref="D39:E39 D45:E45 D51:E51 D57:E57 D63:E63 D69:E69">
    <cfRule type="expression" dxfId="282" priority="17" stopIfTrue="1">
      <formula>$P$33=""</formula>
    </cfRule>
    <cfRule type="expression" dxfId="281" priority="18" stopIfTrue="1">
      <formula>$P$39=""</formula>
    </cfRule>
  </conditionalFormatting>
  <conditionalFormatting sqref="D39:E39">
    <cfRule type="expression" dxfId="280" priority="55" stopIfTrue="1">
      <formula>IF(AND(OR($D$27="Yes",$D$27=""),OR($D$33="Yes",$D$33=""),D39=""),1,0)</formula>
    </cfRule>
  </conditionalFormatting>
  <conditionalFormatting sqref="D40:E40 D46:E46 D52:E52 D58:E58 D64:E64 D70:E70">
    <cfRule type="expression" dxfId="279" priority="12" stopIfTrue="1">
      <formula>$P$28=""</formula>
    </cfRule>
    <cfRule type="expression" dxfId="278" priority="13" stopIfTrue="1">
      <formula>$P$34=""</formula>
    </cfRule>
  </conditionalFormatting>
  <conditionalFormatting sqref="D40:E40">
    <cfRule type="expression" dxfId="277" priority="54" stopIfTrue="1">
      <formula>IF(AND(OR($D$28="Yes",$D$28=""),OR($D$34="Yes",$D$34=""),D40=""),1,0)</formula>
    </cfRule>
  </conditionalFormatting>
  <conditionalFormatting sqref="D41:E41 D47:E47 D53:E53 D59:E59 D65:E65 D71:E71">
    <cfRule type="expression" dxfId="276" priority="8" stopIfTrue="1">
      <formula>$P$29=""</formula>
    </cfRule>
    <cfRule type="expression" dxfId="275" priority="9" stopIfTrue="1">
      <formula>$P$35=""</formula>
    </cfRule>
  </conditionalFormatting>
  <conditionalFormatting sqref="D41:E41">
    <cfRule type="expression" dxfId="274" priority="170" stopIfTrue="1">
      <formula>IF(AND(OR($D$29="Yes",$D$29=""),OR($D$35="Yes",$D$35=""),D41=""),1,0)</formula>
    </cfRule>
  </conditionalFormatting>
  <conditionalFormatting sqref="D44:E44">
    <cfRule type="expression" dxfId="273" priority="58" stopIfTrue="1">
      <formula>IF(AND(OR($D$26="Yes",$D$26=""),OR($D$32="Yes",$D$32=""),D44=""),1,0)</formula>
    </cfRule>
  </conditionalFormatting>
  <conditionalFormatting sqref="D45:E45">
    <cfRule type="expression" dxfId="272" priority="20" stopIfTrue="1">
      <formula>IF(AND(OR($D$27="Yes",$D$27=""),OR($D$33="Yes",$D$33=""),D45=""),1,0)</formula>
    </cfRule>
  </conditionalFormatting>
  <conditionalFormatting sqref="D46:E46">
    <cfRule type="expression" dxfId="271" priority="45" stopIfTrue="1">
      <formula>IF(AND(OR($D$28="Yes",$D$28=""),OR($D$34="Yes",$D$34=""),D46=""),1,0)</formula>
    </cfRule>
  </conditionalFormatting>
  <conditionalFormatting sqref="D47:E47">
    <cfRule type="expression" dxfId="270" priority="53" stopIfTrue="1">
      <formula>IF(AND(OR($D$29="Yes",$D$29=""),OR($D$35="Yes",$D$35=""),D47=""),1,0)</formula>
    </cfRule>
  </conditionalFormatting>
  <conditionalFormatting sqref="D50:E50">
    <cfRule type="expression" dxfId="269" priority="26" stopIfTrue="1">
      <formula>IF(AND(OR($D$26="Yes",$D$26=""),OR($D$32="Yes",$D$32=""),D50=""),1,0)</formula>
    </cfRule>
  </conditionalFormatting>
  <conditionalFormatting sqref="D51:E51">
    <cfRule type="expression" dxfId="268" priority="165" stopIfTrue="1">
      <formula>IF(AND(OR($D$27="Yes",$D$27=""),OR($D$33="Yes",$D$33=""),D51=""),1,0)</formula>
    </cfRule>
  </conditionalFormatting>
  <conditionalFormatting sqref="D52:E52">
    <cfRule type="expression" dxfId="267" priority="16" stopIfTrue="1">
      <formula>IF(AND(OR($D$28="Yes",$D$28=""),OR($D$34="Yes",$D$34=""),D52=""),1,0)</formula>
    </cfRule>
  </conditionalFormatting>
  <conditionalFormatting sqref="D53:E53">
    <cfRule type="expression" dxfId="266" priority="39" stopIfTrue="1">
      <formula>IF(AND(OR($D$29="Yes",$D$29=""),OR($D$35="Yes",$D$35=""),D53=""),1,0)</formula>
    </cfRule>
  </conditionalFormatting>
  <conditionalFormatting sqref="D56:E56">
    <cfRule type="expression" dxfId="265" priority="34" stopIfTrue="1">
      <formula>IF(AND(OR($D$26="Yes",$D$26=""),OR($D$32="Yes",$D$32=""),D56=""),1,0)</formula>
    </cfRule>
  </conditionalFormatting>
  <conditionalFormatting sqref="D57:E57">
    <cfRule type="expression" dxfId="264" priority="22" stopIfTrue="1">
      <formula>IF(AND(OR($D$27="Yes",$D$27=""),OR($D$33="Yes",$D$33=""),D57=""),1,0)</formula>
    </cfRule>
  </conditionalFormatting>
  <conditionalFormatting sqref="D58:E58">
    <cfRule type="expression" dxfId="263" priority="15" stopIfTrue="1">
      <formula>IF(AND(OR($D$28="Yes",$D$28=""),OR($D$34="Yes",$D$34=""),D58=""),1,0)</formula>
    </cfRule>
  </conditionalFormatting>
  <conditionalFormatting sqref="D59:E59">
    <cfRule type="expression" dxfId="262" priority="11" stopIfTrue="1">
      <formula>IF(AND(OR($D$29="Yes",$D$29=""),OR($D$35="Yes",$D$35=""),D59=""),1,0)</formula>
    </cfRule>
  </conditionalFormatting>
  <conditionalFormatting sqref="D62:E62">
    <cfRule type="expression" dxfId="261" priority="33" stopIfTrue="1">
      <formula>IF(AND(OR($D$26="Yes",$D$26=""),OR($D$32="Yes",$D$32=""),D62=""),1,0)</formula>
    </cfRule>
  </conditionalFormatting>
  <conditionalFormatting sqref="D63:E63">
    <cfRule type="expression" dxfId="260" priority="19" stopIfTrue="1">
      <formula>IF(AND(OR($D$27="Yes",$D$27=""),OR($D$33="Yes",$D$33=""),D63=""),1,0)</formula>
    </cfRule>
  </conditionalFormatting>
  <conditionalFormatting sqref="D64:E64">
    <cfRule type="expression" dxfId="259" priority="14" stopIfTrue="1">
      <formula>IF(AND(OR($D$28="Yes",$D$28=""),OR($D$34="Yes",$D$34=""),D64=""),1,0)</formula>
    </cfRule>
  </conditionalFormatting>
  <conditionalFormatting sqref="D65:E65">
    <cfRule type="expression" dxfId="258" priority="10" stopIfTrue="1">
      <formula>IF(AND(OR($D$29="Yes",$D$29=""),OR($D$35="Yes",$D$35=""),D65=""),1,0)</formula>
    </cfRule>
  </conditionalFormatting>
  <conditionalFormatting sqref="D68:E68">
    <cfRule type="expression" dxfId="257" priority="25" stopIfTrue="1">
      <formula>IF(AND(OR($D$26="Yes",$D$26=""),OR($D$32="Yes",$D$32=""),D68=""),1,0)</formula>
    </cfRule>
  </conditionalFormatting>
  <conditionalFormatting sqref="D69:E69">
    <cfRule type="expression" dxfId="256" priority="21" stopIfTrue="1">
      <formula>IF(AND(OR($D$27="Yes",$D$27=""),OR($D$33="Yes",$D$33=""),D69=""),1,0)</formula>
    </cfRule>
  </conditionalFormatting>
  <conditionalFormatting sqref="D70:E70">
    <cfRule type="expression" dxfId="255" priority="167" stopIfTrue="1">
      <formula>IF(AND(OR($D$28="Yes",$D$28=""),OR($D$34="Yes",$D$34=""),D70=""),1,0)</formula>
    </cfRule>
  </conditionalFormatting>
  <conditionalFormatting sqref="D71:E71">
    <cfRule type="expression" dxfId="254" priority="169" stopIfTrue="1">
      <formula>IF(AND(OR($D$29="Yes",$D$29=""),OR($D$35="Yes",$D$35=""),D71=""),1,0)</formula>
    </cfRule>
  </conditionalFormatting>
  <conditionalFormatting sqref="D75:E75 D77:E77 D79:E79 D81:E81 D83 D85:E85 D87:E87 D89:E89">
    <cfRule type="expression" dxfId="253" priority="90" stopIfTrue="1">
      <formula>AND(OR($D$26="No",AND($D$26="Yes",$D$32="No")),OR($D$27="No",AND($D$27="Yes",$D$33="No")),OR($D$28="No",AND($D$28="Yes",$D$34="No")),OR($D$29="No",AND($D$29="Yes",$D$35="No")))</formula>
    </cfRule>
    <cfRule type="expression" dxfId="252" priority="91" stopIfTrue="1">
      <formula>IF(D75="",TRUE)</formula>
    </cfRule>
  </conditionalFormatting>
  <conditionalFormatting sqref="D9:G9">
    <cfRule type="expression" dxfId="251" priority="157" stopIfTrue="1">
      <formula>IF($D$9="",TRUE)</formula>
    </cfRule>
  </conditionalFormatting>
  <conditionalFormatting sqref="D8:J8">
    <cfRule type="expression" dxfId="250" priority="156" stopIfTrue="1">
      <formula>IF($D$8="",TRUE)</formula>
    </cfRule>
  </conditionalFormatting>
  <conditionalFormatting sqref="D10:J10">
    <cfRule type="expression" dxfId="249" priority="171" stopIfTrue="1">
      <formula>IF(AND($D$10="",$D$9=$R$9),TRUE)</formula>
    </cfRule>
    <cfRule type="expression" dxfId="248" priority="61" stopIfTrue="1">
      <formula>IF($D$9=$Q$9,TRUE)</formula>
    </cfRule>
  </conditionalFormatting>
  <conditionalFormatting sqref="D15:J15">
    <cfRule type="expression" dxfId="247" priority="158" stopIfTrue="1">
      <formula>IF($D$15="",TRUE)</formula>
    </cfRule>
  </conditionalFormatting>
  <conditionalFormatting sqref="D16:J16">
    <cfRule type="expression" dxfId="246" priority="159" stopIfTrue="1">
      <formula>IF($D$16="",TRUE)</formula>
    </cfRule>
  </conditionalFormatting>
  <conditionalFormatting sqref="D17:J17">
    <cfRule type="expression" dxfId="245" priority="27" stopIfTrue="1">
      <formula>IF($D$17="",TRUE)</formula>
    </cfRule>
  </conditionalFormatting>
  <conditionalFormatting sqref="D18:J18">
    <cfRule type="expression" dxfId="244" priority="161" stopIfTrue="1">
      <formula>IF($D$18="",TRUE)</formula>
    </cfRule>
  </conditionalFormatting>
  <conditionalFormatting sqref="D20:J20">
    <cfRule type="expression" dxfId="243" priority="40" stopIfTrue="1">
      <formula>IF($D$20="",TRUE)</formula>
    </cfRule>
  </conditionalFormatting>
  <conditionalFormatting sqref="G77:J77">
    <cfRule type="expression" dxfId="242" priority="62" stopIfTrue="1">
      <formula>IF(AND($D$77="Yes",$G$77=""),TRUE)</formula>
    </cfRule>
  </conditionalFormatting>
  <conditionalFormatting sqref="G85:J85">
    <cfRule type="expression" dxfId="241" priority="52" stopIfTrue="1">
      <formula>IF(AND($D$85="Yes, using other format (describe)",$G$85=""),TRUE)</formula>
    </cfRule>
  </conditionalFormatting>
  <conditionalFormatting sqref="D15:J15">
    <cfRule type="expression" dxfId="240" priority="5" stopIfTrue="1">
      <formula>IF($D$15="",TRUE)</formula>
    </cfRule>
  </conditionalFormatting>
  <conditionalFormatting sqref="D16:J16">
    <cfRule type="expression" dxfId="239" priority="4" stopIfTrue="1">
      <formula>IF($D$16="",TRUE)</formula>
    </cfRule>
  </conditionalFormatting>
  <conditionalFormatting sqref="D17:J17">
    <cfRule type="expression" dxfId="238" priority="3" stopIfTrue="1">
      <formula>IF($D$17="",TRUE)</formula>
    </cfRule>
  </conditionalFormatting>
  <conditionalFormatting sqref="D18:J18">
    <cfRule type="expression" dxfId="237" priority="2" stopIfTrue="1">
      <formula>IF($D$18="",TRUE)</formula>
    </cfRule>
  </conditionalFormatting>
  <conditionalFormatting sqref="D20:J20">
    <cfRule type="expression" dxfId="236" priority="1"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topLeftCell="A346" zoomScalePageLayoutView="55" workbookViewId="0">
      <selection activeCell="D365" sqref="D36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407" t="str">
        <f ca="1">OFFSET(L!$C$1,MATCH("Smelter List"&amp;ADDRESS(ROW(),COLUMN(),4),L!$A:$A,0)-1,SL,,)</f>
        <v>Link to "RMAP Conformant Smelter List"</v>
      </c>
      <c r="K2" s="408"/>
      <c r="L2" s="408"/>
      <c r="M2" s="408"/>
      <c r="N2" s="408"/>
      <c r="O2" s="408"/>
      <c r="P2" s="195"/>
      <c r="Q2" s="196"/>
      <c r="R2" s="197"/>
      <c r="S2" s="197"/>
      <c r="T2" s="197"/>
      <c r="AH2" s="145" t="s">
        <v>484</v>
      </c>
    </row>
    <row r="3" spans="1:34" s="221" customFormat="1" ht="173.45" customHeight="1">
      <c r="A3" s="171"/>
      <c r="B3" s="40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9"/>
      <c r="D3" s="409"/>
      <c r="E3" s="409"/>
      <c r="F3" s="222"/>
      <c r="G3" s="410" t="str">
        <f ca="1">OFFSET(L!$C$1,MATCH("General"&amp;"Cpy",L!$A:$A,0)-1,SL,,)</f>
        <v>© 2024 Responsible Minerals Initiative. All rights reserved.</v>
      </c>
      <c r="H3" s="410"/>
      <c r="I3" s="41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419" t="s">
        <v>726</v>
      </c>
      <c r="B5" s="182" t="s">
        <v>1119</v>
      </c>
      <c r="C5" s="186" t="s">
        <v>1221</v>
      </c>
      <c r="D5" s="230"/>
      <c r="E5" s="182" t="s">
        <v>1098</v>
      </c>
      <c r="F5" s="182" t="s">
        <v>726</v>
      </c>
      <c r="G5" s="182" t="s">
        <v>13217</v>
      </c>
      <c r="H5" s="183" t="s">
        <v>15861</v>
      </c>
      <c r="I5" s="184" t="s">
        <v>1655</v>
      </c>
      <c r="J5" s="184" t="s">
        <v>1656</v>
      </c>
      <c r="K5" s="224" t="s">
        <v>15862</v>
      </c>
      <c r="L5" s="224" t="s">
        <v>15863</v>
      </c>
      <c r="M5" s="224" t="s">
        <v>15864</v>
      </c>
      <c r="N5" s="224" t="s">
        <v>15865</v>
      </c>
      <c r="O5" s="224" t="s">
        <v>15865</v>
      </c>
      <c r="P5" s="185" t="s">
        <v>484</v>
      </c>
      <c r="Q5" s="285" t="s">
        <v>15866</v>
      </c>
      <c r="R5" s="420" t="s">
        <v>15894</v>
      </c>
      <c r="S5" s="181"/>
      <c r="T5" s="181"/>
      <c r="U5" s="201"/>
      <c r="V5" s="226"/>
      <c r="AB5" s="228" t="str">
        <f t="shared" ref="AB5" si="0">B5&amp;C5</f>
        <v>GoldTanaka Kikinzoku Kogyo K.K.</v>
      </c>
    </row>
    <row r="6" spans="1:34" s="227" customFormat="1" ht="20.100000000000001" customHeight="1">
      <c r="A6" s="419" t="s">
        <v>735</v>
      </c>
      <c r="B6" s="182" t="s">
        <v>1119</v>
      </c>
      <c r="C6" s="186" t="s">
        <v>2471</v>
      </c>
      <c r="D6" s="230"/>
      <c r="E6" s="182" t="s">
        <v>1083</v>
      </c>
      <c r="F6" s="182" t="s">
        <v>735</v>
      </c>
      <c r="G6" s="182" t="s">
        <v>13217</v>
      </c>
      <c r="H6" s="183" t="s">
        <v>15867</v>
      </c>
      <c r="I6" s="184" t="s">
        <v>1671</v>
      </c>
      <c r="J6" s="184" t="s">
        <v>1672</v>
      </c>
      <c r="K6" s="224" t="s">
        <v>15868</v>
      </c>
      <c r="L6" s="224" t="s">
        <v>15869</v>
      </c>
      <c r="M6" s="224" t="s">
        <v>12593</v>
      </c>
      <c r="N6" s="224" t="s">
        <v>15870</v>
      </c>
      <c r="O6" s="224" t="s">
        <v>15871</v>
      </c>
      <c r="P6" s="185" t="s">
        <v>485</v>
      </c>
      <c r="Q6" s="285" t="s">
        <v>15872</v>
      </c>
      <c r="R6" s="420" t="s">
        <v>15894</v>
      </c>
      <c r="S6" s="181"/>
      <c r="T6" s="181"/>
      <c r="U6" s="201"/>
      <c r="V6" s="226"/>
      <c r="AB6" s="228" t="str">
        <f t="shared" ref="AB6:AB37" si="1">B6&amp;C6</f>
        <v>GoldWestern Australian Mint (T/a The Perth Mint)</v>
      </c>
    </row>
    <row r="7" spans="1:34" s="227" customFormat="1" ht="20.100000000000001" customHeight="1">
      <c r="A7" s="419" t="s">
        <v>683</v>
      </c>
      <c r="B7" s="182" t="s">
        <v>1119</v>
      </c>
      <c r="C7" s="186" t="s">
        <v>2269</v>
      </c>
      <c r="D7" s="230"/>
      <c r="E7" s="182" t="s">
        <v>1087</v>
      </c>
      <c r="F7" s="182" t="s">
        <v>683</v>
      </c>
      <c r="G7" s="182" t="s">
        <v>13217</v>
      </c>
      <c r="H7" s="183" t="s">
        <v>15873</v>
      </c>
      <c r="I7" s="184" t="s">
        <v>1594</v>
      </c>
      <c r="J7" s="184" t="s">
        <v>1595</v>
      </c>
      <c r="K7" s="224" t="s">
        <v>15874</v>
      </c>
      <c r="L7" s="224" t="s">
        <v>15875</v>
      </c>
      <c r="M7" s="224"/>
      <c r="N7" s="224" t="s">
        <v>15876</v>
      </c>
      <c r="O7" s="224" t="s">
        <v>15877</v>
      </c>
      <c r="P7" s="185" t="s">
        <v>485</v>
      </c>
      <c r="Q7" s="285" t="s">
        <v>15872</v>
      </c>
      <c r="R7" s="420" t="s">
        <v>15894</v>
      </c>
      <c r="S7" s="181"/>
      <c r="T7" s="181"/>
      <c r="U7" s="201"/>
      <c r="V7" s="226"/>
      <c r="AB7" s="228" t="str">
        <f t="shared" si="1"/>
        <v>GoldAsahi Refining Canada Ltd.</v>
      </c>
    </row>
    <row r="8" spans="1:34" s="227" customFormat="1" ht="20.100000000000001" customHeight="1">
      <c r="A8" s="419" t="s">
        <v>13759</v>
      </c>
      <c r="B8" s="182" t="s">
        <v>1119</v>
      </c>
      <c r="C8" s="186" t="s">
        <v>13758</v>
      </c>
      <c r="D8" s="230"/>
      <c r="E8" s="182" t="s">
        <v>1097</v>
      </c>
      <c r="F8" s="182" t="s">
        <v>13759</v>
      </c>
      <c r="G8" s="182" t="s">
        <v>13217</v>
      </c>
      <c r="H8" s="183">
        <v>0</v>
      </c>
      <c r="I8" s="184" t="s">
        <v>13798</v>
      </c>
      <c r="J8" s="184" t="s">
        <v>6401</v>
      </c>
      <c r="K8" s="224"/>
      <c r="L8" s="224"/>
      <c r="M8" s="224"/>
      <c r="N8" s="224"/>
      <c r="O8" s="224"/>
      <c r="P8" s="185"/>
      <c r="Q8" s="285"/>
      <c r="R8" s="420" t="s">
        <v>15895</v>
      </c>
      <c r="S8" s="181"/>
      <c r="T8" s="181"/>
      <c r="U8" s="201"/>
      <c r="V8" s="226"/>
      <c r="AB8" s="228" t="str">
        <f t="shared" si="1"/>
        <v>Gold8853 S.p.A.</v>
      </c>
    </row>
    <row r="9" spans="1:34" s="227" customFormat="1" ht="20.100000000000001" customHeight="1">
      <c r="A9" s="419" t="s">
        <v>15404</v>
      </c>
      <c r="B9" s="182" t="s">
        <v>1119</v>
      </c>
      <c r="C9" s="186" t="s">
        <v>15403</v>
      </c>
      <c r="D9" s="230"/>
      <c r="E9" s="182" t="s">
        <v>1083</v>
      </c>
      <c r="F9" s="182" t="s">
        <v>15404</v>
      </c>
      <c r="G9" s="182" t="s">
        <v>13217</v>
      </c>
      <c r="H9" s="183">
        <v>0</v>
      </c>
      <c r="I9" s="184" t="s">
        <v>15405</v>
      </c>
      <c r="J9" s="184" t="s">
        <v>2801</v>
      </c>
      <c r="K9" s="224"/>
      <c r="L9" s="224"/>
      <c r="M9" s="224"/>
      <c r="N9" s="224"/>
      <c r="O9" s="224"/>
      <c r="P9" s="185"/>
      <c r="Q9" s="285"/>
      <c r="R9" s="420" t="s">
        <v>15895</v>
      </c>
      <c r="S9" s="181"/>
      <c r="T9" s="181"/>
      <c r="U9" s="201"/>
      <c r="V9" s="226"/>
      <c r="AB9" s="228" t="str">
        <f t="shared" si="1"/>
        <v>GoldABC Refinery Pty Ltd.</v>
      </c>
    </row>
    <row r="10" spans="1:34" s="227" customFormat="1" ht="20.100000000000001" customHeight="1">
      <c r="A10" s="419" t="s">
        <v>2417</v>
      </c>
      <c r="B10" s="182" t="s">
        <v>1119</v>
      </c>
      <c r="C10" s="186" t="s">
        <v>2416</v>
      </c>
      <c r="D10" s="230"/>
      <c r="E10" s="182" t="s">
        <v>2415</v>
      </c>
      <c r="F10" s="182" t="s">
        <v>2417</v>
      </c>
      <c r="G10" s="182" t="s">
        <v>13217</v>
      </c>
      <c r="H10" s="183">
        <v>0</v>
      </c>
      <c r="I10" s="184" t="s">
        <v>2418</v>
      </c>
      <c r="J10" s="184" t="s">
        <v>1725</v>
      </c>
      <c r="K10" s="224"/>
      <c r="L10" s="224"/>
      <c r="M10" s="224"/>
      <c r="N10" s="224"/>
      <c r="O10" s="224"/>
      <c r="P10" s="185"/>
      <c r="Q10" s="285"/>
      <c r="R10" s="420" t="s">
        <v>15895</v>
      </c>
      <c r="S10" s="181"/>
      <c r="T10" s="181"/>
      <c r="U10" s="201"/>
      <c r="V10" s="226"/>
      <c r="AB10" s="228" t="str">
        <f t="shared" si="1"/>
        <v>GoldAbington Reldan Metals, LLC</v>
      </c>
    </row>
    <row r="11" spans="1:34" s="227" customFormat="1" ht="20.100000000000001" customHeight="1">
      <c r="A11" s="419" t="s">
        <v>1373</v>
      </c>
      <c r="B11" s="182" t="s">
        <v>1119</v>
      </c>
      <c r="C11" s="186" t="s">
        <v>1372</v>
      </c>
      <c r="D11" s="230"/>
      <c r="E11" s="182" t="s">
        <v>2415</v>
      </c>
      <c r="F11" s="182" t="s">
        <v>1373</v>
      </c>
      <c r="G11" s="182" t="s">
        <v>13217</v>
      </c>
      <c r="H11" s="183">
        <v>0</v>
      </c>
      <c r="I11" s="184" t="s">
        <v>1531</v>
      </c>
      <c r="J11" s="184" t="s">
        <v>1532</v>
      </c>
      <c r="K11" s="224"/>
      <c r="L11" s="224"/>
      <c r="M11" s="224"/>
      <c r="N11" s="224"/>
      <c r="O11" s="224"/>
      <c r="P11" s="185"/>
      <c r="Q11" s="285"/>
      <c r="R11" s="420" t="s">
        <v>15895</v>
      </c>
      <c r="S11" s="181"/>
      <c r="T11" s="181"/>
      <c r="U11" s="201"/>
      <c r="V11" s="226"/>
      <c r="AB11" s="228" t="str">
        <f t="shared" si="1"/>
        <v>GoldAdvanced Chemical Company</v>
      </c>
    </row>
    <row r="12" spans="1:34" s="227" customFormat="1" ht="20.100000000000001" customHeight="1">
      <c r="A12" s="419" t="s">
        <v>12896</v>
      </c>
      <c r="B12" s="182" t="s">
        <v>1119</v>
      </c>
      <c r="C12" s="186" t="s">
        <v>12895</v>
      </c>
      <c r="D12" s="230"/>
      <c r="E12" s="182" t="s">
        <v>880</v>
      </c>
      <c r="F12" s="182" t="s">
        <v>12896</v>
      </c>
      <c r="G12" s="182" t="s">
        <v>13217</v>
      </c>
      <c r="H12" s="183">
        <v>0</v>
      </c>
      <c r="I12" s="184" t="s">
        <v>12920</v>
      </c>
      <c r="J12" s="184" t="s">
        <v>11644</v>
      </c>
      <c r="K12" s="224"/>
      <c r="L12" s="224"/>
      <c r="M12" s="224"/>
      <c r="N12" s="224"/>
      <c r="O12" s="224"/>
      <c r="P12" s="185"/>
      <c r="Q12" s="285"/>
      <c r="R12" s="420" t="s">
        <v>15896</v>
      </c>
      <c r="S12" s="181"/>
      <c r="T12" s="181"/>
      <c r="U12" s="201"/>
      <c r="V12" s="226"/>
      <c r="AB12" s="228" t="str">
        <f t="shared" si="1"/>
        <v>GoldAfrican Gold Refinery</v>
      </c>
    </row>
    <row r="13" spans="1:34" s="227" customFormat="1" ht="20.100000000000001" customHeight="1">
      <c r="A13" s="419" t="s">
        <v>647</v>
      </c>
      <c r="B13" s="182" t="s">
        <v>1119</v>
      </c>
      <c r="C13" s="186" t="s">
        <v>15406</v>
      </c>
      <c r="D13" s="230"/>
      <c r="E13" s="182" t="s">
        <v>1091</v>
      </c>
      <c r="F13" s="182" t="s">
        <v>647</v>
      </c>
      <c r="G13" s="182" t="s">
        <v>13217</v>
      </c>
      <c r="H13" s="183">
        <v>0</v>
      </c>
      <c r="I13" s="184" t="s">
        <v>1535</v>
      </c>
      <c r="J13" s="184" t="s">
        <v>1536</v>
      </c>
      <c r="K13" s="224"/>
      <c r="L13" s="224"/>
      <c r="M13" s="224"/>
      <c r="N13" s="224"/>
      <c r="O13" s="224"/>
      <c r="P13" s="185"/>
      <c r="Q13" s="285"/>
      <c r="R13" s="420" t="s">
        <v>15895</v>
      </c>
      <c r="S13" s="181"/>
      <c r="T13" s="181"/>
      <c r="U13" s="201"/>
      <c r="V13" s="226"/>
      <c r="AB13" s="228" t="str">
        <f t="shared" si="1"/>
        <v>GoldAgosi AG</v>
      </c>
    </row>
    <row r="14" spans="1:34" s="227" customFormat="1" ht="20.100000000000001" customHeight="1">
      <c r="A14" s="419" t="s">
        <v>646</v>
      </c>
      <c r="B14" s="182" t="s">
        <v>1119</v>
      </c>
      <c r="C14" s="186" t="s">
        <v>2124</v>
      </c>
      <c r="D14" s="230"/>
      <c r="E14" s="182" t="s">
        <v>1098</v>
      </c>
      <c r="F14" s="182" t="s">
        <v>646</v>
      </c>
      <c r="G14" s="182" t="s">
        <v>13217</v>
      </c>
      <c r="H14" s="183">
        <v>0</v>
      </c>
      <c r="I14" s="184" t="s">
        <v>1533</v>
      </c>
      <c r="J14" s="184" t="s">
        <v>1534</v>
      </c>
      <c r="K14" s="224"/>
      <c r="L14" s="224"/>
      <c r="M14" s="224"/>
      <c r="N14" s="224"/>
      <c r="O14" s="224"/>
      <c r="P14" s="185"/>
      <c r="Q14" s="285"/>
      <c r="R14" s="420" t="s">
        <v>15895</v>
      </c>
      <c r="S14" s="181"/>
      <c r="T14" s="181"/>
      <c r="U14" s="201"/>
      <c r="V14" s="226"/>
      <c r="AB14" s="228" t="str">
        <f t="shared" si="1"/>
        <v>GoldAida Chemical Industries Co., Ltd.</v>
      </c>
    </row>
    <row r="15" spans="1:34" s="227" customFormat="1" ht="20.100000000000001" customHeight="1">
      <c r="A15" s="419" t="s">
        <v>1693</v>
      </c>
      <c r="B15" s="182" t="s">
        <v>1119</v>
      </c>
      <c r="C15" s="186" t="s">
        <v>1692</v>
      </c>
      <c r="D15" s="230"/>
      <c r="E15" s="182" t="s">
        <v>1082</v>
      </c>
      <c r="F15" s="182" t="s">
        <v>1693</v>
      </c>
      <c r="G15" s="182" t="s">
        <v>13217</v>
      </c>
      <c r="H15" s="183">
        <v>0</v>
      </c>
      <c r="I15" s="184" t="s">
        <v>1694</v>
      </c>
      <c r="J15" s="184" t="s">
        <v>2555</v>
      </c>
      <c r="K15" s="224"/>
      <c r="L15" s="224"/>
      <c r="M15" s="224"/>
      <c r="N15" s="224"/>
      <c r="O15" s="224"/>
      <c r="P15" s="185"/>
      <c r="Q15" s="285"/>
      <c r="R15" s="420" t="s">
        <v>15895</v>
      </c>
      <c r="S15" s="181"/>
      <c r="T15" s="181"/>
      <c r="U15" s="201"/>
      <c r="V15" s="226"/>
      <c r="AB15" s="228" t="str">
        <f t="shared" si="1"/>
        <v>GoldAl Etihad Gold Refinery DMCC</v>
      </c>
    </row>
    <row r="16" spans="1:34" s="227" customFormat="1" ht="20.100000000000001" customHeight="1">
      <c r="A16" s="419" t="s">
        <v>15408</v>
      </c>
      <c r="B16" s="182" t="s">
        <v>1119</v>
      </c>
      <c r="C16" s="186" t="s">
        <v>15407</v>
      </c>
      <c r="D16" s="230"/>
      <c r="E16" s="182" t="s">
        <v>13075</v>
      </c>
      <c r="F16" s="182" t="s">
        <v>15408</v>
      </c>
      <c r="G16" s="182" t="s">
        <v>13217</v>
      </c>
      <c r="H16" s="183">
        <v>0</v>
      </c>
      <c r="I16" s="184" t="s">
        <v>15409</v>
      </c>
      <c r="J16" s="184" t="s">
        <v>9562</v>
      </c>
      <c r="K16" s="224"/>
      <c r="L16" s="224"/>
      <c r="M16" s="224"/>
      <c r="N16" s="224"/>
      <c r="O16" s="224"/>
      <c r="P16" s="185"/>
      <c r="Q16" s="285"/>
      <c r="R16" s="420" t="s">
        <v>15895</v>
      </c>
      <c r="S16" s="181"/>
      <c r="T16" s="181"/>
      <c r="U16" s="201"/>
      <c r="V16" s="226"/>
      <c r="AB16" s="228" t="str">
        <f t="shared" si="1"/>
        <v>GoldAlbino Mountinho Lda.</v>
      </c>
    </row>
    <row r="17" spans="1:28" s="227" customFormat="1" ht="20.100000000000001" customHeight="1">
      <c r="A17" s="419" t="s">
        <v>15018</v>
      </c>
      <c r="B17" s="182" t="s">
        <v>1119</v>
      </c>
      <c r="C17" s="186" t="s">
        <v>15017</v>
      </c>
      <c r="D17" s="230"/>
      <c r="E17" s="182" t="s">
        <v>2415</v>
      </c>
      <c r="F17" s="182" t="s">
        <v>15018</v>
      </c>
      <c r="G17" s="182" t="s">
        <v>13217</v>
      </c>
      <c r="H17" s="183">
        <v>0</v>
      </c>
      <c r="I17" s="184" t="s">
        <v>15099</v>
      </c>
      <c r="J17" s="184" t="s">
        <v>1627</v>
      </c>
      <c r="K17" s="224"/>
      <c r="L17" s="224"/>
      <c r="M17" s="224"/>
      <c r="N17" s="224"/>
      <c r="O17" s="224"/>
      <c r="P17" s="185"/>
      <c r="Q17" s="285"/>
      <c r="R17" s="420" t="s">
        <v>15895</v>
      </c>
      <c r="S17" s="181"/>
      <c r="T17" s="181"/>
      <c r="U17" s="201"/>
      <c r="V17" s="226"/>
      <c r="AB17" s="228" t="str">
        <f t="shared" si="1"/>
        <v>GoldAlexy Metals</v>
      </c>
    </row>
    <row r="18" spans="1:28" s="227" customFormat="1" ht="20.100000000000001" customHeight="1">
      <c r="A18" s="419" t="s">
        <v>648</v>
      </c>
      <c r="B18" s="182" t="s">
        <v>1119</v>
      </c>
      <c r="C18" s="186" t="s">
        <v>620</v>
      </c>
      <c r="D18" s="230"/>
      <c r="E18" s="182" t="s">
        <v>881</v>
      </c>
      <c r="F18" s="182" t="s">
        <v>648</v>
      </c>
      <c r="G18" s="182" t="s">
        <v>13217</v>
      </c>
      <c r="H18" s="183">
        <v>0</v>
      </c>
      <c r="I18" s="184" t="s">
        <v>1537</v>
      </c>
      <c r="J18" s="184" t="s">
        <v>11992</v>
      </c>
      <c r="K18" s="224"/>
      <c r="L18" s="224"/>
      <c r="M18" s="224"/>
      <c r="N18" s="224"/>
      <c r="O18" s="224"/>
      <c r="P18" s="185"/>
      <c r="Q18" s="285"/>
      <c r="R18" s="420" t="s">
        <v>15895</v>
      </c>
      <c r="S18" s="181"/>
      <c r="T18" s="181"/>
      <c r="U18" s="201"/>
      <c r="V18" s="226"/>
      <c r="AB18" s="228" t="str">
        <f t="shared" si="1"/>
        <v>GoldAlmalyk Mining and Metallurgical Complex (AMMC)</v>
      </c>
    </row>
    <row r="19" spans="1:28" s="227" customFormat="1" ht="25.5">
      <c r="A19" s="419" t="s">
        <v>649</v>
      </c>
      <c r="B19" s="182" t="s">
        <v>1119</v>
      </c>
      <c r="C19" s="186" t="s">
        <v>12406</v>
      </c>
      <c r="D19" s="230"/>
      <c r="E19" s="182" t="s">
        <v>1086</v>
      </c>
      <c r="F19" s="182" t="s">
        <v>649</v>
      </c>
      <c r="G19" s="182" t="s">
        <v>13217</v>
      </c>
      <c r="H19" s="183">
        <v>0</v>
      </c>
      <c r="I19" s="184" t="s">
        <v>1539</v>
      </c>
      <c r="J19" s="184" t="s">
        <v>1540</v>
      </c>
      <c r="K19" s="224"/>
      <c r="L19" s="224"/>
      <c r="M19" s="224"/>
      <c r="N19" s="224"/>
      <c r="O19" s="224"/>
      <c r="P19" s="185"/>
      <c r="Q19" s="285"/>
      <c r="R19" s="420" t="s">
        <v>15895</v>
      </c>
      <c r="S19" s="181"/>
      <c r="T19" s="181"/>
      <c r="U19" s="201"/>
      <c r="V19" s="226"/>
      <c r="AB19" s="228" t="str">
        <f t="shared" si="1"/>
        <v>GoldAngloGold Ashanti Corrego do Sitio Mineracao</v>
      </c>
    </row>
    <row r="20" spans="1:28" s="227" customFormat="1" ht="25.5">
      <c r="A20" s="419" t="s">
        <v>650</v>
      </c>
      <c r="B20" s="182" t="s">
        <v>1119</v>
      </c>
      <c r="C20" s="186" t="s">
        <v>2267</v>
      </c>
      <c r="D20" s="230"/>
      <c r="E20" s="182" t="s">
        <v>1088</v>
      </c>
      <c r="F20" s="182" t="s">
        <v>650</v>
      </c>
      <c r="G20" s="182" t="s">
        <v>13217</v>
      </c>
      <c r="H20" s="183">
        <v>0</v>
      </c>
      <c r="I20" s="184" t="s">
        <v>1541</v>
      </c>
      <c r="J20" s="184" t="s">
        <v>1542</v>
      </c>
      <c r="K20" s="224"/>
      <c r="L20" s="224"/>
      <c r="M20" s="224"/>
      <c r="N20" s="224"/>
      <c r="O20" s="224"/>
      <c r="P20" s="185"/>
      <c r="Q20" s="285"/>
      <c r="R20" s="420" t="s">
        <v>15895</v>
      </c>
      <c r="S20" s="181"/>
      <c r="T20" s="181"/>
      <c r="U20" s="201"/>
      <c r="V20" s="226"/>
      <c r="AB20" s="228" t="str">
        <f t="shared" si="1"/>
        <v>GoldArgor-Heraeus S.A.</v>
      </c>
    </row>
    <row r="21" spans="1:28" s="227" customFormat="1" ht="25.5">
      <c r="A21" s="421" t="s">
        <v>651</v>
      </c>
      <c r="B21" s="182" t="s">
        <v>1119</v>
      </c>
      <c r="C21" s="186" t="s">
        <v>2268</v>
      </c>
      <c r="D21" s="230"/>
      <c r="E21" s="182" t="s">
        <v>1098</v>
      </c>
      <c r="F21" s="182" t="s">
        <v>651</v>
      </c>
      <c r="G21" s="182" t="s">
        <v>13217</v>
      </c>
      <c r="H21" s="183">
        <v>0</v>
      </c>
      <c r="I21" s="184" t="s">
        <v>1543</v>
      </c>
      <c r="J21" s="184" t="s">
        <v>1544</v>
      </c>
      <c r="K21" s="224"/>
      <c r="L21" s="224"/>
      <c r="M21" s="224"/>
      <c r="N21" s="224"/>
      <c r="O21" s="224"/>
      <c r="P21" s="185"/>
      <c r="Q21" s="285"/>
      <c r="R21" s="420" t="s">
        <v>15895</v>
      </c>
      <c r="S21" s="181"/>
      <c r="T21" s="181"/>
      <c r="U21" s="201"/>
      <c r="V21" s="226"/>
      <c r="AB21" s="228" t="str">
        <f t="shared" si="1"/>
        <v>GoldAsahi Pretec Corp.</v>
      </c>
    </row>
    <row r="22" spans="1:28" s="227" customFormat="1" ht="25.5">
      <c r="A22" s="421" t="s">
        <v>682</v>
      </c>
      <c r="B22" s="182" t="s">
        <v>1119</v>
      </c>
      <c r="C22" s="186" t="s">
        <v>2184</v>
      </c>
      <c r="D22" s="230"/>
      <c r="E22" s="182" t="s">
        <v>2415</v>
      </c>
      <c r="F22" s="182" t="s">
        <v>682</v>
      </c>
      <c r="G22" s="182" t="s">
        <v>13217</v>
      </c>
      <c r="H22" s="183">
        <v>0</v>
      </c>
      <c r="I22" s="184" t="s">
        <v>1591</v>
      </c>
      <c r="J22" s="184" t="s">
        <v>1592</v>
      </c>
      <c r="K22" s="224"/>
      <c r="L22" s="224"/>
      <c r="M22" s="224"/>
      <c r="N22" s="224"/>
      <c r="O22" s="224"/>
      <c r="P22" s="185"/>
      <c r="Q22" s="285"/>
      <c r="R22" s="420" t="s">
        <v>15895</v>
      </c>
      <c r="S22" s="181"/>
      <c r="T22" s="181"/>
      <c r="U22" s="201"/>
      <c r="V22" s="226"/>
      <c r="AB22" s="228" t="str">
        <f t="shared" si="1"/>
        <v>GoldAsahi Refining USA Inc.</v>
      </c>
    </row>
    <row r="23" spans="1:28" s="227" customFormat="1" ht="25.5">
      <c r="A23" s="421" t="s">
        <v>652</v>
      </c>
      <c r="B23" s="182" t="s">
        <v>1119</v>
      </c>
      <c r="C23" s="186" t="s">
        <v>2125</v>
      </c>
      <c r="D23" s="230"/>
      <c r="E23" s="182" t="s">
        <v>1098</v>
      </c>
      <c r="F23" s="182" t="s">
        <v>652</v>
      </c>
      <c r="G23" s="182" t="s">
        <v>13217</v>
      </c>
      <c r="H23" s="183">
        <v>0</v>
      </c>
      <c r="I23" s="184" t="s">
        <v>1546</v>
      </c>
      <c r="J23" s="184" t="s">
        <v>1547</v>
      </c>
      <c r="K23" s="224"/>
      <c r="L23" s="224"/>
      <c r="M23" s="224"/>
      <c r="N23" s="224"/>
      <c r="O23" s="224"/>
      <c r="P23" s="185"/>
      <c r="Q23" s="285"/>
      <c r="R23" s="420" t="s">
        <v>15895</v>
      </c>
      <c r="S23" s="181"/>
      <c r="T23" s="181"/>
      <c r="U23" s="201"/>
      <c r="V23" s="226"/>
      <c r="AB23" s="228" t="str">
        <f t="shared" si="1"/>
        <v>GoldAsaka Riken Co., Ltd.</v>
      </c>
    </row>
    <row r="24" spans="1:28" s="227" customFormat="1" ht="25.5">
      <c r="A24" s="421" t="s">
        <v>653</v>
      </c>
      <c r="B24" s="182" t="s">
        <v>1119</v>
      </c>
      <c r="C24" s="186" t="s">
        <v>621</v>
      </c>
      <c r="D24" s="230"/>
      <c r="E24" s="182" t="s">
        <v>879</v>
      </c>
      <c r="F24" s="182" t="s">
        <v>653</v>
      </c>
      <c r="G24" s="182" t="s">
        <v>13217</v>
      </c>
      <c r="H24" s="183">
        <v>0</v>
      </c>
      <c r="I24" s="184" t="s">
        <v>1548</v>
      </c>
      <c r="J24" s="184" t="s">
        <v>11246</v>
      </c>
      <c r="K24" s="224"/>
      <c r="L24" s="224"/>
      <c r="M24" s="224"/>
      <c r="N24" s="224"/>
      <c r="O24" s="224"/>
      <c r="P24" s="185"/>
      <c r="Q24" s="285"/>
      <c r="R24" s="420" t="s">
        <v>15895</v>
      </c>
      <c r="S24" s="181"/>
      <c r="T24" s="181"/>
      <c r="U24" s="201"/>
      <c r="V24" s="226"/>
      <c r="AB24" s="228" t="str">
        <f t="shared" si="1"/>
        <v>GoldAtasay Kuyumculuk Sanayi Ve Ticaret A.S.</v>
      </c>
    </row>
    <row r="25" spans="1:28" s="227" customFormat="1" ht="20.25">
      <c r="A25" s="421" t="s">
        <v>2271</v>
      </c>
      <c r="B25" s="182" t="s">
        <v>1119</v>
      </c>
      <c r="C25" s="186" t="s">
        <v>2270</v>
      </c>
      <c r="D25" s="230"/>
      <c r="E25" s="182" t="s">
        <v>883</v>
      </c>
      <c r="F25" s="182" t="s">
        <v>2271</v>
      </c>
      <c r="G25" s="182" t="s">
        <v>13217</v>
      </c>
      <c r="H25" s="183">
        <v>0</v>
      </c>
      <c r="I25" s="184" t="s">
        <v>2272</v>
      </c>
      <c r="J25" s="184" t="s">
        <v>1636</v>
      </c>
      <c r="K25" s="224"/>
      <c r="L25" s="224"/>
      <c r="M25" s="224"/>
      <c r="N25" s="224"/>
      <c r="O25" s="224"/>
      <c r="P25" s="185"/>
      <c r="Q25" s="285"/>
      <c r="R25" s="420" t="s">
        <v>15896</v>
      </c>
      <c r="S25" s="181"/>
      <c r="T25" s="181"/>
      <c r="U25" s="201"/>
      <c r="V25" s="226"/>
      <c r="AB25" s="228" t="str">
        <f t="shared" si="1"/>
        <v>GoldAU Traders and Refiners</v>
      </c>
    </row>
    <row r="26" spans="1:28" s="227" customFormat="1" ht="25.5">
      <c r="A26" s="421" t="s">
        <v>13833</v>
      </c>
      <c r="B26" s="182" t="s">
        <v>1119</v>
      </c>
      <c r="C26" s="186" t="s">
        <v>13811</v>
      </c>
      <c r="D26" s="230"/>
      <c r="E26" s="182" t="s">
        <v>1096</v>
      </c>
      <c r="F26" s="182" t="s">
        <v>13833</v>
      </c>
      <c r="G26" s="182" t="s">
        <v>13217</v>
      </c>
      <c r="H26" s="183">
        <v>0</v>
      </c>
      <c r="I26" s="184" t="s">
        <v>13847</v>
      </c>
      <c r="J26" s="184" t="s">
        <v>15410</v>
      </c>
      <c r="K26" s="224"/>
      <c r="L26" s="224"/>
      <c r="M26" s="224"/>
      <c r="N26" s="224"/>
      <c r="O26" s="224"/>
      <c r="P26" s="185"/>
      <c r="Q26" s="285"/>
      <c r="R26" s="420" t="s">
        <v>15895</v>
      </c>
      <c r="S26" s="181"/>
      <c r="T26" s="181"/>
      <c r="U26" s="201"/>
      <c r="V26" s="226"/>
      <c r="AB26" s="228" t="str">
        <f t="shared" si="1"/>
        <v>GoldAugmont Enterprises Private Limited</v>
      </c>
    </row>
    <row r="27" spans="1:28" s="227" customFormat="1" ht="25.5">
      <c r="A27" s="421" t="s">
        <v>654</v>
      </c>
      <c r="B27" s="182" t="s">
        <v>1119</v>
      </c>
      <c r="C27" s="186" t="s">
        <v>1213</v>
      </c>
      <c r="D27" s="230"/>
      <c r="E27" s="182" t="s">
        <v>1091</v>
      </c>
      <c r="F27" s="182" t="s">
        <v>654</v>
      </c>
      <c r="G27" s="182" t="s">
        <v>13217</v>
      </c>
      <c r="H27" s="183">
        <v>0</v>
      </c>
      <c r="I27" s="184" t="s">
        <v>1549</v>
      </c>
      <c r="J27" s="184" t="s">
        <v>1549</v>
      </c>
      <c r="K27" s="224"/>
      <c r="L27" s="224"/>
      <c r="M27" s="224"/>
      <c r="N27" s="224"/>
      <c r="O27" s="224"/>
      <c r="P27" s="185"/>
      <c r="Q27" s="285"/>
      <c r="R27" s="420" t="s">
        <v>15895</v>
      </c>
      <c r="S27" s="181"/>
      <c r="T27" s="181"/>
      <c r="U27" s="201"/>
      <c r="V27" s="226"/>
      <c r="AB27" s="228" t="str">
        <f t="shared" si="1"/>
        <v>GoldAurubis AG</v>
      </c>
    </row>
    <row r="28" spans="1:28" s="227" customFormat="1" ht="25.5">
      <c r="A28" s="421" t="s">
        <v>2275</v>
      </c>
      <c r="B28" s="182" t="s">
        <v>1119</v>
      </c>
      <c r="C28" s="186" t="s">
        <v>2274</v>
      </c>
      <c r="D28" s="230"/>
      <c r="E28" s="182" t="s">
        <v>1096</v>
      </c>
      <c r="F28" s="182" t="s">
        <v>2275</v>
      </c>
      <c r="G28" s="182" t="s">
        <v>13217</v>
      </c>
      <c r="H28" s="183">
        <v>0</v>
      </c>
      <c r="I28" s="184" t="s">
        <v>2329</v>
      </c>
      <c r="J28" s="184" t="s">
        <v>15547</v>
      </c>
      <c r="K28" s="224"/>
      <c r="L28" s="224"/>
      <c r="M28" s="224"/>
      <c r="N28" s="224"/>
      <c r="O28" s="224"/>
      <c r="P28" s="185"/>
      <c r="Q28" s="285"/>
      <c r="R28" s="420" t="s">
        <v>15895</v>
      </c>
      <c r="S28" s="181"/>
      <c r="T28" s="181"/>
      <c r="U28" s="201"/>
      <c r="V28" s="226"/>
      <c r="AB28" s="228" t="str">
        <f t="shared" si="1"/>
        <v>GoldBangalore Refinery</v>
      </c>
    </row>
    <row r="29" spans="1:28" s="227" customFormat="1" ht="25.5">
      <c r="A29" s="421" t="s">
        <v>655</v>
      </c>
      <c r="B29" s="182" t="s">
        <v>1119</v>
      </c>
      <c r="C29" s="186" t="s">
        <v>894</v>
      </c>
      <c r="D29" s="230"/>
      <c r="E29" s="182" t="s">
        <v>871</v>
      </c>
      <c r="F29" s="182" t="s">
        <v>655</v>
      </c>
      <c r="G29" s="182" t="s">
        <v>13217</v>
      </c>
      <c r="H29" s="183">
        <v>0</v>
      </c>
      <c r="I29" s="184" t="s">
        <v>2185</v>
      </c>
      <c r="J29" s="184" t="s">
        <v>9425</v>
      </c>
      <c r="K29" s="224"/>
      <c r="L29" s="224"/>
      <c r="M29" s="224"/>
      <c r="N29" s="224"/>
      <c r="O29" s="224"/>
      <c r="P29" s="185"/>
      <c r="Q29" s="285"/>
      <c r="R29" s="420" t="s">
        <v>15895</v>
      </c>
      <c r="S29" s="181"/>
      <c r="T29" s="181"/>
      <c r="U29" s="201"/>
      <c r="V29" s="226"/>
      <c r="AB29" s="228" t="str">
        <f t="shared" si="1"/>
        <v>GoldBangko Sentral ng Pilipinas (Central Bank of the Philippines)</v>
      </c>
    </row>
    <row r="30" spans="1:28" s="227" customFormat="1" ht="25.5">
      <c r="A30" s="421" t="s">
        <v>656</v>
      </c>
      <c r="B30" s="182" t="s">
        <v>1119</v>
      </c>
      <c r="C30" s="186" t="s">
        <v>15764</v>
      </c>
      <c r="D30" s="230"/>
      <c r="E30" s="182" t="s">
        <v>877</v>
      </c>
      <c r="F30" s="182" t="s">
        <v>656</v>
      </c>
      <c r="G30" s="182" t="s">
        <v>13217</v>
      </c>
      <c r="H30" s="183">
        <v>0</v>
      </c>
      <c r="I30" s="184" t="s">
        <v>1551</v>
      </c>
      <c r="J30" s="184" t="s">
        <v>10253</v>
      </c>
      <c r="K30" s="224"/>
      <c r="L30" s="224"/>
      <c r="M30" s="224"/>
      <c r="N30" s="224"/>
      <c r="O30" s="224"/>
      <c r="P30" s="185"/>
      <c r="Q30" s="285"/>
      <c r="R30" s="420" t="s">
        <v>15895</v>
      </c>
      <c r="S30" s="181"/>
      <c r="T30" s="181"/>
      <c r="U30" s="201"/>
      <c r="V30" s="226"/>
      <c r="AB30" s="228" t="str">
        <f t="shared" si="1"/>
        <v>GoldBoliden Ronnskar</v>
      </c>
    </row>
    <row r="31" spans="1:28" s="227" customFormat="1" ht="25.5">
      <c r="A31" s="421" t="s">
        <v>658</v>
      </c>
      <c r="B31" s="182" t="s">
        <v>1119</v>
      </c>
      <c r="C31" s="186" t="s">
        <v>657</v>
      </c>
      <c r="D31" s="230"/>
      <c r="E31" s="182" t="s">
        <v>1091</v>
      </c>
      <c r="F31" s="182" t="s">
        <v>658</v>
      </c>
      <c r="G31" s="182" t="s">
        <v>13217</v>
      </c>
      <c r="H31" s="183">
        <v>0</v>
      </c>
      <c r="I31" s="184" t="s">
        <v>1535</v>
      </c>
      <c r="J31" s="184" t="s">
        <v>1536</v>
      </c>
      <c r="K31" s="224"/>
      <c r="L31" s="224"/>
      <c r="M31" s="224"/>
      <c r="N31" s="224"/>
      <c r="O31" s="224"/>
      <c r="P31" s="185"/>
      <c r="Q31" s="285"/>
      <c r="R31" s="420" t="s">
        <v>15895</v>
      </c>
      <c r="S31" s="181"/>
      <c r="T31" s="181"/>
      <c r="U31" s="201"/>
      <c r="V31" s="226"/>
      <c r="AB31" s="228" t="str">
        <f t="shared" si="1"/>
        <v>GoldC. Hafner GmbH + Co. KG</v>
      </c>
    </row>
    <row r="32" spans="1:28" s="227" customFormat="1" ht="25.5">
      <c r="A32" s="421" t="s">
        <v>659</v>
      </c>
      <c r="B32" s="182" t="s">
        <v>1119</v>
      </c>
      <c r="C32" s="186" t="s">
        <v>895</v>
      </c>
      <c r="D32" s="230"/>
      <c r="E32" s="182" t="s">
        <v>1103</v>
      </c>
      <c r="F32" s="182" t="s">
        <v>659</v>
      </c>
      <c r="G32" s="182" t="s">
        <v>13217</v>
      </c>
      <c r="H32" s="183">
        <v>0</v>
      </c>
      <c r="I32" s="184" t="s">
        <v>1552</v>
      </c>
      <c r="J32" s="184" t="s">
        <v>1553</v>
      </c>
      <c r="K32" s="224"/>
      <c r="L32" s="224"/>
      <c r="M32" s="224"/>
      <c r="N32" s="224"/>
      <c r="O32" s="224"/>
      <c r="P32" s="185"/>
      <c r="Q32" s="285"/>
      <c r="R32" s="420" t="s">
        <v>15895</v>
      </c>
      <c r="S32" s="181"/>
      <c r="T32" s="181"/>
      <c r="U32" s="201"/>
      <c r="V32" s="226"/>
      <c r="AB32" s="228" t="str">
        <f t="shared" si="1"/>
        <v>GoldCaridad</v>
      </c>
    </row>
    <row r="33" spans="1:28" s="227" customFormat="1" ht="25.5">
      <c r="A33" s="421" t="s">
        <v>660</v>
      </c>
      <c r="B33" s="182" t="s">
        <v>1119</v>
      </c>
      <c r="C33" s="186" t="s">
        <v>2223</v>
      </c>
      <c r="D33" s="230"/>
      <c r="E33" s="182" t="s">
        <v>1087</v>
      </c>
      <c r="F33" s="182" t="s">
        <v>660</v>
      </c>
      <c r="G33" s="182" t="s">
        <v>13217</v>
      </c>
      <c r="H33" s="183">
        <v>0</v>
      </c>
      <c r="I33" s="184" t="s">
        <v>1554</v>
      </c>
      <c r="J33" s="184" t="s">
        <v>1555</v>
      </c>
      <c r="K33" s="224"/>
      <c r="L33" s="224"/>
      <c r="M33" s="224"/>
      <c r="N33" s="224"/>
      <c r="O33" s="224"/>
      <c r="P33" s="185"/>
      <c r="Q33" s="285"/>
      <c r="R33" s="420" t="s">
        <v>15895</v>
      </c>
      <c r="S33" s="181"/>
      <c r="T33" s="181"/>
      <c r="U33" s="201"/>
      <c r="V33" s="226"/>
      <c r="AB33" s="228" t="str">
        <f t="shared" si="1"/>
        <v>GoldCCR Refinery - Glencore Canada Corporation</v>
      </c>
    </row>
    <row r="34" spans="1:28" s="227" customFormat="1" ht="25.5">
      <c r="A34" s="421" t="s">
        <v>661</v>
      </c>
      <c r="B34" s="182" t="s">
        <v>1119</v>
      </c>
      <c r="C34" s="186" t="s">
        <v>2476</v>
      </c>
      <c r="D34" s="230"/>
      <c r="E34" s="182" t="s">
        <v>1088</v>
      </c>
      <c r="F34" s="182" t="s">
        <v>661</v>
      </c>
      <c r="G34" s="182" t="s">
        <v>13217</v>
      </c>
      <c r="H34" s="183">
        <v>0</v>
      </c>
      <c r="I34" s="184" t="s">
        <v>1558</v>
      </c>
      <c r="J34" s="184" t="s">
        <v>1559</v>
      </c>
      <c r="K34" s="224"/>
      <c r="L34" s="224"/>
      <c r="M34" s="224"/>
      <c r="N34" s="224"/>
      <c r="O34" s="224"/>
      <c r="P34" s="185"/>
      <c r="Q34" s="285"/>
      <c r="R34" s="420" t="s">
        <v>15895</v>
      </c>
      <c r="S34" s="181"/>
      <c r="T34" s="181"/>
      <c r="U34" s="201"/>
      <c r="V34" s="226"/>
      <c r="AB34" s="228" t="str">
        <f t="shared" si="1"/>
        <v>GoldCendres + Metaux S.A.</v>
      </c>
    </row>
    <row r="35" spans="1:28" s="227" customFormat="1" ht="25.5">
      <c r="A35" s="421" t="s">
        <v>13762</v>
      </c>
      <c r="B35" s="182" t="s">
        <v>1119</v>
      </c>
      <c r="C35" s="186" t="s">
        <v>13761</v>
      </c>
      <c r="D35" s="230"/>
      <c r="E35" s="182" t="s">
        <v>1096</v>
      </c>
      <c r="F35" s="182" t="s">
        <v>13762</v>
      </c>
      <c r="G35" s="182" t="s">
        <v>13217</v>
      </c>
      <c r="H35" s="183">
        <v>0</v>
      </c>
      <c r="I35" s="184" t="s">
        <v>13808</v>
      </c>
      <c r="J35" s="184" t="s">
        <v>6165</v>
      </c>
      <c r="K35" s="224"/>
      <c r="L35" s="224"/>
      <c r="M35" s="224"/>
      <c r="N35" s="224"/>
      <c r="O35" s="224"/>
      <c r="P35" s="185"/>
      <c r="Q35" s="285"/>
      <c r="R35" s="420" t="s">
        <v>15895</v>
      </c>
      <c r="S35" s="181"/>
      <c r="T35" s="181"/>
      <c r="U35" s="201"/>
      <c r="V35" s="226"/>
      <c r="AB35" s="228" t="str">
        <f t="shared" si="1"/>
        <v>GoldCGR Metalloys Pvt Ltd.</v>
      </c>
    </row>
    <row r="36" spans="1:28" s="227" customFormat="1" ht="25.5">
      <c r="A36" s="421" t="s">
        <v>662</v>
      </c>
      <c r="B36" s="182" t="s">
        <v>1119</v>
      </c>
      <c r="C36" s="186" t="s">
        <v>51</v>
      </c>
      <c r="D36" s="230"/>
      <c r="E36" s="182" t="s">
        <v>1097</v>
      </c>
      <c r="F36" s="182" t="s">
        <v>662</v>
      </c>
      <c r="G36" s="182" t="s">
        <v>13217</v>
      </c>
      <c r="H36" s="183">
        <v>0</v>
      </c>
      <c r="I36" s="184" t="s">
        <v>1562</v>
      </c>
      <c r="J36" s="184" t="s">
        <v>6448</v>
      </c>
      <c r="K36" s="224"/>
      <c r="L36" s="224"/>
      <c r="M36" s="224"/>
      <c r="N36" s="224"/>
      <c r="O36" s="224"/>
      <c r="P36" s="185"/>
      <c r="Q36" s="285"/>
      <c r="R36" s="420" t="s">
        <v>15895</v>
      </c>
      <c r="S36" s="181"/>
      <c r="T36" s="181"/>
      <c r="U36" s="201"/>
      <c r="V36" s="226"/>
      <c r="AB36" s="228" t="str">
        <f t="shared" si="1"/>
        <v>GoldChimet S.p.A.</v>
      </c>
    </row>
    <row r="37" spans="1:28" s="227" customFormat="1" ht="25.5">
      <c r="A37" s="421" t="s">
        <v>663</v>
      </c>
      <c r="B37" s="182" t="s">
        <v>1119</v>
      </c>
      <c r="C37" s="186" t="s">
        <v>535</v>
      </c>
      <c r="D37" s="230"/>
      <c r="E37" s="182" t="s">
        <v>1098</v>
      </c>
      <c r="F37" s="182" t="s">
        <v>663</v>
      </c>
      <c r="G37" s="182" t="s">
        <v>13217</v>
      </c>
      <c r="H37" s="183">
        <v>0</v>
      </c>
      <c r="I37" s="184" t="s">
        <v>1563</v>
      </c>
      <c r="J37" s="184" t="s">
        <v>1534</v>
      </c>
      <c r="K37" s="224"/>
      <c r="L37" s="224"/>
      <c r="M37" s="224"/>
      <c r="N37" s="224"/>
      <c r="O37" s="224"/>
      <c r="P37" s="185"/>
      <c r="Q37" s="285"/>
      <c r="R37" s="420" t="s">
        <v>15895</v>
      </c>
      <c r="S37" s="181"/>
      <c r="T37" s="181"/>
      <c r="U37" s="201"/>
      <c r="V37" s="226"/>
      <c r="AB37" s="228" t="str">
        <f t="shared" si="1"/>
        <v>GoldChugai Mining</v>
      </c>
    </row>
    <row r="38" spans="1:28" s="227" customFormat="1" ht="25.5">
      <c r="A38" s="421" t="s">
        <v>15488</v>
      </c>
      <c r="B38" s="182" t="s">
        <v>1119</v>
      </c>
      <c r="C38" s="186" t="s">
        <v>15487</v>
      </c>
      <c r="D38" s="230"/>
      <c r="E38" s="182" t="s">
        <v>1086</v>
      </c>
      <c r="F38" s="182" t="s">
        <v>15488</v>
      </c>
      <c r="G38" s="182" t="s">
        <v>13217</v>
      </c>
      <c r="H38" s="183">
        <v>0</v>
      </c>
      <c r="I38" s="184" t="s">
        <v>15528</v>
      </c>
      <c r="J38" s="184" t="s">
        <v>1713</v>
      </c>
      <c r="K38" s="224"/>
      <c r="L38" s="224"/>
      <c r="M38" s="224"/>
      <c r="N38" s="224"/>
      <c r="O38" s="224"/>
      <c r="P38" s="185"/>
      <c r="Q38" s="285"/>
      <c r="R38" s="420" t="s">
        <v>15895</v>
      </c>
      <c r="S38" s="181"/>
      <c r="T38" s="181"/>
      <c r="U38" s="201"/>
      <c r="V38" s="226"/>
      <c r="AB38" s="228" t="str">
        <f t="shared" ref="AB38:AB68" si="2">B38&amp;C38</f>
        <v>GoldCoimpa Industrial LTDA</v>
      </c>
    </row>
    <row r="39" spans="1:28" s="227" customFormat="1" ht="25.5">
      <c r="A39" s="421" t="s">
        <v>665</v>
      </c>
      <c r="B39" s="182" t="s">
        <v>1119</v>
      </c>
      <c r="C39" s="186" t="s">
        <v>664</v>
      </c>
      <c r="D39" s="230"/>
      <c r="E39" s="182" t="s">
        <v>1090</v>
      </c>
      <c r="F39" s="182" t="s">
        <v>665</v>
      </c>
      <c r="G39" s="182" t="s">
        <v>13217</v>
      </c>
      <c r="H39" s="183">
        <v>0</v>
      </c>
      <c r="I39" s="184" t="s">
        <v>1565</v>
      </c>
      <c r="J39" s="184" t="s">
        <v>13599</v>
      </c>
      <c r="K39" s="224"/>
      <c r="L39" s="224"/>
      <c r="M39" s="224"/>
      <c r="N39" s="224"/>
      <c r="O39" s="224"/>
      <c r="P39" s="185"/>
      <c r="Q39" s="285"/>
      <c r="R39" s="420" t="s">
        <v>15895</v>
      </c>
      <c r="S39" s="181"/>
      <c r="T39" s="181"/>
      <c r="U39" s="201"/>
      <c r="V39" s="226"/>
      <c r="AB39" s="228" t="str">
        <f t="shared" si="2"/>
        <v>GoldDaye Non-Ferrous Metals Mining Ltd.</v>
      </c>
    </row>
    <row r="40" spans="1:28" s="227" customFormat="1" ht="25.5">
      <c r="A40" s="421" t="s">
        <v>2420</v>
      </c>
      <c r="B40" s="182" t="s">
        <v>1119</v>
      </c>
      <c r="C40" s="186" t="s">
        <v>2419</v>
      </c>
      <c r="D40" s="230"/>
      <c r="E40" s="182" t="s">
        <v>1091</v>
      </c>
      <c r="F40" s="182" t="s">
        <v>2420</v>
      </c>
      <c r="G40" s="182" t="s">
        <v>13217</v>
      </c>
      <c r="H40" s="183">
        <v>0</v>
      </c>
      <c r="I40" s="184" t="s">
        <v>1535</v>
      </c>
      <c r="J40" s="184" t="s">
        <v>1536</v>
      </c>
      <c r="K40" s="224"/>
      <c r="L40" s="224"/>
      <c r="M40" s="224"/>
      <c r="N40" s="224"/>
      <c r="O40" s="224"/>
      <c r="P40" s="185"/>
      <c r="Q40" s="285"/>
      <c r="R40" s="420" t="s">
        <v>15895</v>
      </c>
      <c r="S40" s="181"/>
      <c r="T40" s="181"/>
      <c r="U40" s="201"/>
      <c r="V40" s="226"/>
      <c r="AB40" s="228" t="str">
        <f t="shared" si="2"/>
        <v>GoldDegussa Sonne / Mond Goldhandel GmbH</v>
      </c>
    </row>
    <row r="41" spans="1:28" s="227" customFormat="1" ht="25.5">
      <c r="A41" s="421" t="s">
        <v>13764</v>
      </c>
      <c r="B41" s="182" t="s">
        <v>1119</v>
      </c>
      <c r="C41" s="186" t="s">
        <v>13763</v>
      </c>
      <c r="D41" s="230"/>
      <c r="E41" s="182" t="s">
        <v>1082</v>
      </c>
      <c r="F41" s="182" t="s">
        <v>13764</v>
      </c>
      <c r="G41" s="182" t="s">
        <v>13217</v>
      </c>
      <c r="H41" s="183">
        <v>0</v>
      </c>
      <c r="I41" s="184" t="s">
        <v>13799</v>
      </c>
      <c r="J41" s="184" t="s">
        <v>2551</v>
      </c>
      <c r="K41" s="224"/>
      <c r="L41" s="224"/>
      <c r="M41" s="224"/>
      <c r="N41" s="224"/>
      <c r="O41" s="224"/>
      <c r="P41" s="185"/>
      <c r="Q41" s="285"/>
      <c r="R41" s="420" t="s">
        <v>15895</v>
      </c>
      <c r="S41" s="181"/>
      <c r="T41" s="181"/>
      <c r="U41" s="201"/>
      <c r="V41" s="226"/>
      <c r="AB41" s="228" t="str">
        <f t="shared" si="2"/>
        <v>GoldDijllah Gold Refinery FZC</v>
      </c>
    </row>
    <row r="42" spans="1:28" s="227" customFormat="1" ht="25.5">
      <c r="A42" s="421" t="s">
        <v>15412</v>
      </c>
      <c r="B42" s="182" t="s">
        <v>1119</v>
      </c>
      <c r="C42" s="186" t="s">
        <v>15411</v>
      </c>
      <c r="D42" s="230"/>
      <c r="E42" s="182" t="s">
        <v>1090</v>
      </c>
      <c r="F42" s="182" t="s">
        <v>15412</v>
      </c>
      <c r="G42" s="182" t="s">
        <v>13217</v>
      </c>
      <c r="H42" s="183">
        <v>0</v>
      </c>
      <c r="I42" s="184" t="s">
        <v>15413</v>
      </c>
      <c r="J42" s="184" t="s">
        <v>13609</v>
      </c>
      <c r="K42" s="224"/>
      <c r="L42" s="224"/>
      <c r="M42" s="224"/>
      <c r="N42" s="224"/>
      <c r="O42" s="224"/>
      <c r="P42" s="185"/>
      <c r="Q42" s="285"/>
      <c r="R42" s="420" t="s">
        <v>15895</v>
      </c>
      <c r="S42" s="181"/>
      <c r="T42" s="181"/>
      <c r="U42" s="201"/>
      <c r="V42" s="226"/>
      <c r="AB42" s="228" t="str">
        <f t="shared" si="2"/>
        <v>GoldDongwu Gold Group</v>
      </c>
    </row>
    <row r="43" spans="1:28" s="227" customFormat="1" ht="25.5">
      <c r="A43" s="421" t="s">
        <v>667</v>
      </c>
      <c r="B43" s="182" t="s">
        <v>1119</v>
      </c>
      <c r="C43" s="186" t="s">
        <v>896</v>
      </c>
      <c r="D43" s="230"/>
      <c r="E43" s="182" t="s">
        <v>1098</v>
      </c>
      <c r="F43" s="182" t="s">
        <v>667</v>
      </c>
      <c r="G43" s="182" t="s">
        <v>13217</v>
      </c>
      <c r="H43" s="183">
        <v>0</v>
      </c>
      <c r="I43" s="184" t="s">
        <v>1567</v>
      </c>
      <c r="J43" s="184" t="s">
        <v>1568</v>
      </c>
      <c r="K43" s="224"/>
      <c r="L43" s="224"/>
      <c r="M43" s="224"/>
      <c r="N43" s="224"/>
      <c r="O43" s="224"/>
      <c r="P43" s="185"/>
      <c r="Q43" s="285"/>
      <c r="R43" s="420" t="s">
        <v>15895</v>
      </c>
      <c r="S43" s="181"/>
      <c r="T43" s="181"/>
      <c r="U43" s="201"/>
      <c r="V43" s="226"/>
      <c r="AB43" s="228" t="str">
        <f t="shared" si="2"/>
        <v>GoldDowa</v>
      </c>
    </row>
    <row r="44" spans="1:28" s="227" customFormat="1" ht="25.5">
      <c r="A44" s="421" t="s">
        <v>666</v>
      </c>
      <c r="B44" s="182" t="s">
        <v>1119</v>
      </c>
      <c r="C44" s="186" t="s">
        <v>2239</v>
      </c>
      <c r="D44" s="230"/>
      <c r="E44" s="182" t="s">
        <v>1101</v>
      </c>
      <c r="F44" s="182" t="s">
        <v>666</v>
      </c>
      <c r="G44" s="182" t="s">
        <v>13217</v>
      </c>
      <c r="H44" s="183">
        <v>0</v>
      </c>
      <c r="I44" s="184" t="s">
        <v>1566</v>
      </c>
      <c r="J44" s="184" t="s">
        <v>12849</v>
      </c>
      <c r="K44" s="224"/>
      <c r="L44" s="224"/>
      <c r="M44" s="224"/>
      <c r="N44" s="224"/>
      <c r="O44" s="224"/>
      <c r="P44" s="185"/>
      <c r="Q44" s="285"/>
      <c r="R44" s="420" t="s">
        <v>15895</v>
      </c>
      <c r="S44" s="181"/>
      <c r="T44" s="181"/>
      <c r="U44" s="201"/>
      <c r="V44" s="226"/>
      <c r="AB44" s="228" t="str">
        <f t="shared" si="2"/>
        <v>GoldDSC (Do Sung Corporation)</v>
      </c>
    </row>
    <row r="45" spans="1:28" s="227" customFormat="1" ht="25.5">
      <c r="A45" s="421" t="s">
        <v>393</v>
      </c>
      <c r="B45" s="182" t="s">
        <v>1119</v>
      </c>
      <c r="C45" s="186" t="s">
        <v>13813</v>
      </c>
      <c r="D45" s="230"/>
      <c r="E45" s="182" t="s">
        <v>1098</v>
      </c>
      <c r="F45" s="182" t="s">
        <v>393</v>
      </c>
      <c r="G45" s="182" t="s">
        <v>13217</v>
      </c>
      <c r="H45" s="183">
        <v>0</v>
      </c>
      <c r="I45" s="184" t="s">
        <v>1572</v>
      </c>
      <c r="J45" s="184" t="s">
        <v>1573</v>
      </c>
      <c r="K45" s="224"/>
      <c r="L45" s="224"/>
      <c r="M45" s="224"/>
      <c r="N45" s="224"/>
      <c r="O45" s="224"/>
      <c r="P45" s="185"/>
      <c r="Q45" s="285"/>
      <c r="R45" s="420" t="s">
        <v>15895</v>
      </c>
      <c r="S45" s="181"/>
      <c r="T45" s="181"/>
      <c r="U45" s="201"/>
      <c r="V45" s="226"/>
      <c r="AB45" s="228" t="str">
        <f t="shared" si="2"/>
        <v>GoldEco-System Recycling Co., Ltd. East Plant</v>
      </c>
    </row>
    <row r="46" spans="1:28" s="227" customFormat="1" ht="25.5">
      <c r="A46" s="421" t="s">
        <v>13834</v>
      </c>
      <c r="B46" s="182" t="s">
        <v>1119</v>
      </c>
      <c r="C46" s="186" t="s">
        <v>13814</v>
      </c>
      <c r="D46" s="230"/>
      <c r="E46" s="182" t="s">
        <v>1098</v>
      </c>
      <c r="F46" s="182" t="s">
        <v>13834</v>
      </c>
      <c r="G46" s="182" t="s">
        <v>13217</v>
      </c>
      <c r="H46" s="183">
        <v>0</v>
      </c>
      <c r="I46" s="184" t="s">
        <v>13848</v>
      </c>
      <c r="J46" s="184" t="s">
        <v>1568</v>
      </c>
      <c r="K46" s="224"/>
      <c r="L46" s="224"/>
      <c r="M46" s="224"/>
      <c r="N46" s="224"/>
      <c r="O46" s="224"/>
      <c r="P46" s="185"/>
      <c r="Q46" s="285"/>
      <c r="R46" s="420" t="s">
        <v>15895</v>
      </c>
      <c r="S46" s="181"/>
      <c r="T46" s="181"/>
      <c r="U46" s="201"/>
      <c r="V46" s="226"/>
      <c r="AB46" s="228" t="str">
        <f t="shared" si="2"/>
        <v>GoldEco-System Recycling Co., Ltd. North Plant</v>
      </c>
    </row>
    <row r="47" spans="1:28" s="227" customFormat="1" ht="25.5">
      <c r="A47" s="421" t="s">
        <v>13835</v>
      </c>
      <c r="B47" s="182" t="s">
        <v>1119</v>
      </c>
      <c r="C47" s="186" t="s">
        <v>13815</v>
      </c>
      <c r="D47" s="230"/>
      <c r="E47" s="182" t="s">
        <v>1098</v>
      </c>
      <c r="F47" s="182" t="s">
        <v>13835</v>
      </c>
      <c r="G47" s="182" t="s">
        <v>13217</v>
      </c>
      <c r="H47" s="183">
        <v>0</v>
      </c>
      <c r="I47" s="184" t="s">
        <v>6665</v>
      </c>
      <c r="J47" s="184" t="s">
        <v>6665</v>
      </c>
      <c r="K47" s="224"/>
      <c r="L47" s="224"/>
      <c r="M47" s="224"/>
      <c r="N47" s="224"/>
      <c r="O47" s="224"/>
      <c r="P47" s="185"/>
      <c r="Q47" s="285"/>
      <c r="R47" s="420" t="s">
        <v>15895</v>
      </c>
      <c r="S47" s="181"/>
      <c r="T47" s="181"/>
      <c r="U47" s="201"/>
      <c r="V47" s="226"/>
      <c r="AB47" s="228" t="str">
        <f t="shared" si="2"/>
        <v>GoldEco-System Recycling Co., Ltd. West Plant</v>
      </c>
    </row>
    <row r="48" spans="1:28" s="227" customFormat="1" ht="25.5">
      <c r="A48" s="421" t="s">
        <v>15022</v>
      </c>
      <c r="B48" s="182" t="s">
        <v>1119</v>
      </c>
      <c r="C48" s="186" t="s">
        <v>15021</v>
      </c>
      <c r="D48" s="230"/>
      <c r="E48" s="182" t="s">
        <v>1096</v>
      </c>
      <c r="F48" s="182" t="s">
        <v>15022</v>
      </c>
      <c r="G48" s="182" t="s">
        <v>13217</v>
      </c>
      <c r="H48" s="183">
        <v>0</v>
      </c>
      <c r="I48" s="184" t="s">
        <v>15100</v>
      </c>
      <c r="J48" s="184" t="s">
        <v>15552</v>
      </c>
      <c r="K48" s="224"/>
      <c r="L48" s="224"/>
      <c r="M48" s="224"/>
      <c r="N48" s="224"/>
      <c r="O48" s="224"/>
      <c r="P48" s="185"/>
      <c r="Q48" s="285"/>
      <c r="R48" s="420" t="s">
        <v>15895</v>
      </c>
      <c r="S48" s="181"/>
      <c r="T48" s="181"/>
      <c r="U48" s="201"/>
      <c r="V48" s="226"/>
      <c r="AB48" s="228" t="str">
        <f t="shared" si="2"/>
        <v>GoldEmerald Jewel Industry India Limited (Unit 1)</v>
      </c>
    </row>
    <row r="49" spans="1:28" s="227" customFormat="1" ht="25.5">
      <c r="A49" s="421" t="s">
        <v>15024</v>
      </c>
      <c r="B49" s="182" t="s">
        <v>1119</v>
      </c>
      <c r="C49" s="186" t="s">
        <v>15023</v>
      </c>
      <c r="D49" s="230"/>
      <c r="E49" s="182" t="s">
        <v>1096</v>
      </c>
      <c r="F49" s="182" t="s">
        <v>15024</v>
      </c>
      <c r="G49" s="182" t="s">
        <v>13217</v>
      </c>
      <c r="H49" s="183">
        <v>0</v>
      </c>
      <c r="I49" s="184" t="s">
        <v>15100</v>
      </c>
      <c r="J49" s="184" t="s">
        <v>15552</v>
      </c>
      <c r="K49" s="224"/>
      <c r="L49" s="224"/>
      <c r="M49" s="224"/>
      <c r="N49" s="224"/>
      <c r="O49" s="224"/>
      <c r="P49" s="185"/>
      <c r="Q49" s="285"/>
      <c r="R49" s="420" t="s">
        <v>15895</v>
      </c>
      <c r="S49" s="181"/>
      <c r="T49" s="181"/>
      <c r="U49" s="201"/>
      <c r="V49" s="226"/>
      <c r="AB49" s="228" t="str">
        <f t="shared" si="2"/>
        <v>GoldEmerald Jewel Industry India Limited (Unit 2)</v>
      </c>
    </row>
    <row r="50" spans="1:28" s="227" customFormat="1" ht="25.5">
      <c r="A50" s="421" t="s">
        <v>15026</v>
      </c>
      <c r="B50" s="182" t="s">
        <v>1119</v>
      </c>
      <c r="C50" s="186" t="s">
        <v>15025</v>
      </c>
      <c r="D50" s="230"/>
      <c r="E50" s="182" t="s">
        <v>1096</v>
      </c>
      <c r="F50" s="182" t="s">
        <v>15026</v>
      </c>
      <c r="G50" s="182" t="s">
        <v>13217</v>
      </c>
      <c r="H50" s="183">
        <v>0</v>
      </c>
      <c r="I50" s="184" t="s">
        <v>15100</v>
      </c>
      <c r="J50" s="184" t="s">
        <v>15552</v>
      </c>
      <c r="K50" s="224"/>
      <c r="L50" s="224"/>
      <c r="M50" s="224"/>
      <c r="N50" s="224"/>
      <c r="O50" s="224"/>
      <c r="P50" s="185"/>
      <c r="Q50" s="285"/>
      <c r="R50" s="420" t="s">
        <v>15895</v>
      </c>
      <c r="S50" s="181"/>
      <c r="T50" s="181"/>
      <c r="U50" s="201"/>
      <c r="V50" s="226"/>
      <c r="AB50" s="228" t="str">
        <f t="shared" si="2"/>
        <v>GoldEmerald Jewel Industry India Limited (Unit 3)</v>
      </c>
    </row>
    <row r="51" spans="1:28" s="227" customFormat="1" ht="25.5">
      <c r="A51" s="421" t="s">
        <v>15028</v>
      </c>
      <c r="B51" s="182" t="s">
        <v>1119</v>
      </c>
      <c r="C51" s="186" t="s">
        <v>15027</v>
      </c>
      <c r="D51" s="230"/>
      <c r="E51" s="182" t="s">
        <v>1096</v>
      </c>
      <c r="F51" s="182" t="s">
        <v>15028</v>
      </c>
      <c r="G51" s="182" t="s">
        <v>13217</v>
      </c>
      <c r="H51" s="183">
        <v>0</v>
      </c>
      <c r="I51" s="184" t="s">
        <v>15100</v>
      </c>
      <c r="J51" s="184" t="s">
        <v>15552</v>
      </c>
      <c r="K51" s="224"/>
      <c r="L51" s="224"/>
      <c r="M51" s="224"/>
      <c r="N51" s="224"/>
      <c r="O51" s="224"/>
      <c r="P51" s="185"/>
      <c r="Q51" s="285"/>
      <c r="R51" s="420" t="s">
        <v>15895</v>
      </c>
      <c r="S51" s="181"/>
      <c r="T51" s="181"/>
      <c r="U51" s="201"/>
      <c r="V51" s="226"/>
      <c r="AB51" s="228" t="str">
        <f t="shared" si="2"/>
        <v>GoldEmerald Jewel Industry India Limited (Unit 4)</v>
      </c>
    </row>
    <row r="52" spans="1:28" s="227" customFormat="1" ht="25.5">
      <c r="A52" s="421" t="s">
        <v>1696</v>
      </c>
      <c r="B52" s="182" t="s">
        <v>1119</v>
      </c>
      <c r="C52" s="186" t="s">
        <v>1695</v>
      </c>
      <c r="D52" s="230"/>
      <c r="E52" s="182" t="s">
        <v>1082</v>
      </c>
      <c r="F52" s="182" t="s">
        <v>1696</v>
      </c>
      <c r="G52" s="182" t="s">
        <v>13217</v>
      </c>
      <c r="H52" s="183">
        <v>0</v>
      </c>
      <c r="I52" s="184" t="s">
        <v>1694</v>
      </c>
      <c r="J52" s="184" t="s">
        <v>2555</v>
      </c>
      <c r="K52" s="224"/>
      <c r="L52" s="224"/>
      <c r="M52" s="224"/>
      <c r="N52" s="224"/>
      <c r="O52" s="224"/>
      <c r="P52" s="185"/>
      <c r="Q52" s="285"/>
      <c r="R52" s="420" t="s">
        <v>15895</v>
      </c>
      <c r="S52" s="181"/>
      <c r="T52" s="181"/>
      <c r="U52" s="201"/>
      <c r="V52" s="226"/>
      <c r="AB52" s="228" t="str">
        <f t="shared" si="2"/>
        <v>GoldEmirates Gold DMCC</v>
      </c>
    </row>
    <row r="53" spans="1:28" s="227" customFormat="1" ht="20.25">
      <c r="A53" s="421" t="s">
        <v>1375</v>
      </c>
      <c r="B53" s="182" t="s">
        <v>1119</v>
      </c>
      <c r="C53" s="186" t="s">
        <v>1374</v>
      </c>
      <c r="D53" s="230"/>
      <c r="E53" s="182" t="s">
        <v>885</v>
      </c>
      <c r="F53" s="182" t="s">
        <v>1375</v>
      </c>
      <c r="G53" s="182" t="s">
        <v>13217</v>
      </c>
      <c r="H53" s="183">
        <v>0</v>
      </c>
      <c r="I53" s="184" t="s">
        <v>1688</v>
      </c>
      <c r="J53" s="184" t="s">
        <v>1689</v>
      </c>
      <c r="K53" s="224"/>
      <c r="L53" s="224"/>
      <c r="M53" s="224"/>
      <c r="N53" s="224"/>
      <c r="O53" s="224"/>
      <c r="P53" s="185"/>
      <c r="Q53" s="285"/>
      <c r="R53" s="420" t="s">
        <v>15896</v>
      </c>
      <c r="S53" s="181"/>
      <c r="T53" s="181"/>
      <c r="U53" s="201"/>
      <c r="V53" s="226"/>
      <c r="AB53" s="228" t="str">
        <f t="shared" si="2"/>
        <v>GoldFidelity Printers and Refiners Ltd.</v>
      </c>
    </row>
    <row r="54" spans="1:28" s="227" customFormat="1" ht="25.5">
      <c r="A54" s="421" t="s">
        <v>13766</v>
      </c>
      <c r="B54" s="182" t="s">
        <v>1119</v>
      </c>
      <c r="C54" s="186" t="s">
        <v>13765</v>
      </c>
      <c r="D54" s="230"/>
      <c r="E54" s="182" t="s">
        <v>1082</v>
      </c>
      <c r="F54" s="182" t="s">
        <v>13766</v>
      </c>
      <c r="G54" s="182" t="s">
        <v>13217</v>
      </c>
      <c r="H54" s="183">
        <v>0</v>
      </c>
      <c r="I54" s="184" t="s">
        <v>13800</v>
      </c>
      <c r="J54" s="184" t="s">
        <v>2553</v>
      </c>
      <c r="K54" s="224"/>
      <c r="L54" s="224"/>
      <c r="M54" s="224"/>
      <c r="N54" s="224"/>
      <c r="O54" s="224"/>
      <c r="P54" s="185"/>
      <c r="Q54" s="285"/>
      <c r="R54" s="420" t="s">
        <v>15895</v>
      </c>
      <c r="S54" s="181"/>
      <c r="T54" s="181"/>
      <c r="U54" s="201"/>
      <c r="V54" s="226"/>
      <c r="AB54" s="228" t="str">
        <f t="shared" si="2"/>
        <v>GoldFujairah Gold FZC</v>
      </c>
    </row>
    <row r="55" spans="1:28" s="227" customFormat="1" ht="25.5">
      <c r="A55" s="421" t="s">
        <v>15777</v>
      </c>
      <c r="B55" s="182" t="s">
        <v>1119</v>
      </c>
      <c r="C55" s="186" t="s">
        <v>15776</v>
      </c>
      <c r="D55" s="230"/>
      <c r="E55" s="182" t="s">
        <v>13111</v>
      </c>
      <c r="F55" s="182" t="s">
        <v>15777</v>
      </c>
      <c r="G55" s="182" t="s">
        <v>13217</v>
      </c>
      <c r="H55" s="183">
        <v>0</v>
      </c>
      <c r="I55" s="184" t="s">
        <v>15778</v>
      </c>
      <c r="J55" s="184" t="s">
        <v>11522</v>
      </c>
      <c r="K55" s="224"/>
      <c r="L55" s="224"/>
      <c r="M55" s="224"/>
      <c r="N55" s="224"/>
      <c r="O55" s="224"/>
      <c r="P55" s="185"/>
      <c r="Q55" s="285"/>
      <c r="R55" s="420" t="s">
        <v>15895</v>
      </c>
      <c r="S55" s="181"/>
      <c r="T55" s="181"/>
      <c r="U55" s="201"/>
      <c r="V55" s="226"/>
      <c r="AB55" s="228" t="str">
        <f t="shared" si="2"/>
        <v>GoldGG Refinery Ltd.</v>
      </c>
    </row>
    <row r="56" spans="1:28" s="227" customFormat="1" ht="25.5">
      <c r="A56" s="421" t="s">
        <v>2279</v>
      </c>
      <c r="B56" s="182" t="s">
        <v>1119</v>
      </c>
      <c r="C56" s="186" t="s">
        <v>15415</v>
      </c>
      <c r="D56" s="230"/>
      <c r="E56" s="182" t="s">
        <v>1096</v>
      </c>
      <c r="F56" s="182" t="s">
        <v>2279</v>
      </c>
      <c r="G56" s="182" t="s">
        <v>13217</v>
      </c>
      <c r="H56" s="183">
        <v>0</v>
      </c>
      <c r="I56" s="184" t="s">
        <v>2280</v>
      </c>
      <c r="J56" s="184" t="s">
        <v>15543</v>
      </c>
      <c r="K56" s="224"/>
      <c r="L56" s="224"/>
      <c r="M56" s="224"/>
      <c r="N56" s="224"/>
      <c r="O56" s="224"/>
      <c r="P56" s="185"/>
      <c r="Q56" s="285"/>
      <c r="R56" s="420" t="s">
        <v>15895</v>
      </c>
      <c r="S56" s="181"/>
      <c r="T56" s="181"/>
      <c r="U56" s="201"/>
      <c r="V56" s="226"/>
      <c r="AB56" s="228" t="str">
        <f t="shared" si="2"/>
        <v>GoldGGC Gujrat Gold Centre Pvt. Ltd.</v>
      </c>
    </row>
    <row r="57" spans="1:28" s="227" customFormat="1" ht="25.5">
      <c r="A57" s="421" t="s">
        <v>15417</v>
      </c>
      <c r="B57" s="182" t="s">
        <v>1119</v>
      </c>
      <c r="C57" s="186" t="s">
        <v>15416</v>
      </c>
      <c r="D57" s="230"/>
      <c r="E57" s="182" t="s">
        <v>12963</v>
      </c>
      <c r="F57" s="182" t="s">
        <v>15417</v>
      </c>
      <c r="G57" s="182" t="s">
        <v>13217</v>
      </c>
      <c r="H57" s="183">
        <v>0</v>
      </c>
      <c r="I57" s="184" t="s">
        <v>15418</v>
      </c>
      <c r="J57" s="184" t="s">
        <v>3939</v>
      </c>
      <c r="K57" s="224"/>
      <c r="L57" s="224"/>
      <c r="M57" s="224"/>
      <c r="N57" s="224"/>
      <c r="O57" s="224"/>
      <c r="P57" s="185"/>
      <c r="Q57" s="285"/>
      <c r="R57" s="420" t="s">
        <v>15895</v>
      </c>
      <c r="S57" s="181"/>
      <c r="T57" s="181"/>
      <c r="U57" s="201"/>
      <c r="V57" s="226"/>
      <c r="AB57" s="228" t="str">
        <f t="shared" si="2"/>
        <v>GoldGold by Gold Colombia</v>
      </c>
    </row>
    <row r="58" spans="1:28" s="227" customFormat="1" ht="25.5">
      <c r="A58" s="421" t="s">
        <v>13836</v>
      </c>
      <c r="B58" s="182" t="s">
        <v>1119</v>
      </c>
      <c r="C58" s="186" t="s">
        <v>13817</v>
      </c>
      <c r="D58" s="230"/>
      <c r="E58" s="182" t="s">
        <v>12990</v>
      </c>
      <c r="F58" s="182" t="s">
        <v>13836</v>
      </c>
      <c r="G58" s="182" t="s">
        <v>13217</v>
      </c>
      <c r="H58" s="183">
        <v>0</v>
      </c>
      <c r="I58" s="184" t="s">
        <v>14000</v>
      </c>
      <c r="J58" s="184" t="s">
        <v>5550</v>
      </c>
      <c r="K58" s="224"/>
      <c r="L58" s="224"/>
      <c r="M58" s="224"/>
      <c r="N58" s="224"/>
      <c r="O58" s="224"/>
      <c r="P58" s="185"/>
      <c r="Q58" s="285"/>
      <c r="R58" s="420" t="s">
        <v>15895</v>
      </c>
      <c r="S58" s="181"/>
      <c r="T58" s="181"/>
      <c r="U58" s="201"/>
      <c r="V58" s="226"/>
      <c r="AB58" s="228" t="str">
        <f t="shared" si="2"/>
        <v>GoldGold Coast Refinery</v>
      </c>
    </row>
    <row r="59" spans="1:28" s="227" customFormat="1" ht="25.5">
      <c r="A59" s="421" t="s">
        <v>740</v>
      </c>
      <c r="B59" s="182" t="s">
        <v>1119</v>
      </c>
      <c r="C59" s="186" t="s">
        <v>2479</v>
      </c>
      <c r="D59" s="230"/>
      <c r="E59" s="182" t="s">
        <v>1090</v>
      </c>
      <c r="F59" s="182" t="s">
        <v>740</v>
      </c>
      <c r="G59" s="182" t="s">
        <v>13217</v>
      </c>
      <c r="H59" s="183">
        <v>0</v>
      </c>
      <c r="I59" s="184" t="s">
        <v>1681</v>
      </c>
      <c r="J59" s="184" t="s">
        <v>13595</v>
      </c>
      <c r="K59" s="224"/>
      <c r="L59" s="224"/>
      <c r="M59" s="224"/>
      <c r="N59" s="224"/>
      <c r="O59" s="224"/>
      <c r="P59" s="185"/>
      <c r="Q59" s="285"/>
      <c r="R59" s="420" t="s">
        <v>15895</v>
      </c>
      <c r="S59" s="181"/>
      <c r="T59" s="181"/>
      <c r="U59" s="201"/>
      <c r="V59" s="226"/>
      <c r="AB59" s="228" t="str">
        <f t="shared" si="2"/>
        <v>GoldGold Refinery of Zijin Mining Group Co., Ltd.</v>
      </c>
    </row>
    <row r="60" spans="1:28" s="227" customFormat="1" ht="25.5">
      <c r="A60" s="421" t="s">
        <v>727</v>
      </c>
      <c r="B60" s="182" t="s">
        <v>1119</v>
      </c>
      <c r="C60" s="186" t="s">
        <v>2200</v>
      </c>
      <c r="D60" s="230"/>
      <c r="E60" s="182" t="s">
        <v>1090</v>
      </c>
      <c r="F60" s="182" t="s">
        <v>727</v>
      </c>
      <c r="G60" s="182" t="s">
        <v>13217</v>
      </c>
      <c r="H60" s="183">
        <v>0</v>
      </c>
      <c r="I60" s="184" t="s">
        <v>1651</v>
      </c>
      <c r="J60" s="184" t="s">
        <v>13603</v>
      </c>
      <c r="K60" s="224"/>
      <c r="L60" s="224"/>
      <c r="M60" s="224"/>
      <c r="N60" s="224"/>
      <c r="O60" s="224"/>
      <c r="P60" s="185"/>
      <c r="Q60" s="285"/>
      <c r="R60" s="420" t="s">
        <v>15895</v>
      </c>
      <c r="S60" s="181"/>
      <c r="T60" s="181"/>
      <c r="U60" s="201"/>
      <c r="V60" s="226"/>
      <c r="AB60" s="228" t="str">
        <f t="shared" si="2"/>
        <v>GoldGreat Wall Precious Metals Co., Ltd. of CBPM</v>
      </c>
    </row>
    <row r="61" spans="1:28" s="227" customFormat="1" ht="25.5">
      <c r="A61" s="421" t="s">
        <v>671</v>
      </c>
      <c r="B61" s="182" t="s">
        <v>1119</v>
      </c>
      <c r="C61" s="186" t="s">
        <v>670</v>
      </c>
      <c r="D61" s="230"/>
      <c r="E61" s="182" t="s">
        <v>1090</v>
      </c>
      <c r="F61" s="182" t="s">
        <v>671</v>
      </c>
      <c r="G61" s="182" t="s">
        <v>13217</v>
      </c>
      <c r="H61" s="183">
        <v>0</v>
      </c>
      <c r="I61" s="184" t="s">
        <v>1683</v>
      </c>
      <c r="J61" s="184" t="s">
        <v>13601</v>
      </c>
      <c r="K61" s="224"/>
      <c r="L61" s="224"/>
      <c r="M61" s="224"/>
      <c r="N61" s="224"/>
      <c r="O61" s="224"/>
      <c r="P61" s="185"/>
      <c r="Q61" s="285"/>
      <c r="R61" s="420" t="s">
        <v>15895</v>
      </c>
      <c r="S61" s="181"/>
      <c r="T61" s="181"/>
      <c r="U61" s="201"/>
      <c r="V61" s="226"/>
      <c r="AB61" s="228" t="str">
        <f t="shared" si="2"/>
        <v>GoldGuangdong Jinding Gold Limited</v>
      </c>
    </row>
    <row r="62" spans="1:28" s="227" customFormat="1" ht="25.5">
      <c r="A62" s="421" t="s">
        <v>1577</v>
      </c>
      <c r="B62" s="182" t="s">
        <v>1119</v>
      </c>
      <c r="C62" s="186" t="s">
        <v>1576</v>
      </c>
      <c r="D62" s="230"/>
      <c r="E62" s="182" t="s">
        <v>1090</v>
      </c>
      <c r="F62" s="182" t="s">
        <v>1577</v>
      </c>
      <c r="G62" s="182" t="s">
        <v>13217</v>
      </c>
      <c r="H62" s="183">
        <v>0</v>
      </c>
      <c r="I62" s="184" t="s">
        <v>1578</v>
      </c>
      <c r="J62" s="184" t="s">
        <v>13597</v>
      </c>
      <c r="K62" s="224"/>
      <c r="L62" s="224"/>
      <c r="M62" s="224"/>
      <c r="N62" s="224"/>
      <c r="O62" s="224"/>
      <c r="P62" s="185"/>
      <c r="Q62" s="285"/>
      <c r="R62" s="420" t="s">
        <v>15895</v>
      </c>
      <c r="S62" s="181"/>
      <c r="T62" s="181"/>
      <c r="U62" s="201"/>
      <c r="V62" s="226"/>
      <c r="AB62" s="228" t="str">
        <f t="shared" si="2"/>
        <v>GoldGuoda Safina High-Tech Environmental Refinery Co., Ltd.</v>
      </c>
    </row>
    <row r="63" spans="1:28" s="227" customFormat="1" ht="25.5">
      <c r="A63" s="421" t="s">
        <v>391</v>
      </c>
      <c r="B63" s="182" t="s">
        <v>1119</v>
      </c>
      <c r="C63" s="186" t="s">
        <v>390</v>
      </c>
      <c r="D63" s="230"/>
      <c r="E63" s="182" t="s">
        <v>1090</v>
      </c>
      <c r="F63" s="182" t="s">
        <v>391</v>
      </c>
      <c r="G63" s="182" t="s">
        <v>13217</v>
      </c>
      <c r="H63" s="183">
        <v>0</v>
      </c>
      <c r="I63" s="184" t="s">
        <v>1580</v>
      </c>
      <c r="J63" s="184" t="s">
        <v>13593</v>
      </c>
      <c r="K63" s="224"/>
      <c r="L63" s="224"/>
      <c r="M63" s="224"/>
      <c r="N63" s="224"/>
      <c r="O63" s="224"/>
      <c r="P63" s="185"/>
      <c r="Q63" s="285"/>
      <c r="R63" s="420" t="s">
        <v>15895</v>
      </c>
      <c r="S63" s="181"/>
      <c r="T63" s="181"/>
      <c r="U63" s="201"/>
      <c r="V63" s="226"/>
      <c r="AB63" s="228" t="str">
        <f t="shared" si="2"/>
        <v>GoldHangzhou Fuchunjiang Smelting Co., Ltd.</v>
      </c>
    </row>
    <row r="64" spans="1:28" s="227" customFormat="1" ht="25.5">
      <c r="A64" s="421" t="s">
        <v>672</v>
      </c>
      <c r="B64" s="182" t="s">
        <v>1119</v>
      </c>
      <c r="C64" s="186" t="s">
        <v>1029</v>
      </c>
      <c r="D64" s="230"/>
      <c r="E64" s="182" t="s">
        <v>1091</v>
      </c>
      <c r="F64" s="182" t="s">
        <v>672</v>
      </c>
      <c r="G64" s="182" t="s">
        <v>13217</v>
      </c>
      <c r="H64" s="183">
        <v>0</v>
      </c>
      <c r="I64" s="184" t="s">
        <v>1535</v>
      </c>
      <c r="J64" s="184" t="s">
        <v>1536</v>
      </c>
      <c r="K64" s="224"/>
      <c r="L64" s="224"/>
      <c r="M64" s="224"/>
      <c r="N64" s="224"/>
      <c r="O64" s="224"/>
      <c r="P64" s="185"/>
      <c r="Q64" s="285"/>
      <c r="R64" s="420" t="s">
        <v>15895</v>
      </c>
      <c r="S64" s="181"/>
      <c r="T64" s="181"/>
      <c r="U64" s="201"/>
      <c r="V64" s="226"/>
      <c r="AB64" s="228" t="str">
        <f t="shared" si="2"/>
        <v>GoldHeimerle + Meule GmbH</v>
      </c>
    </row>
    <row r="65" spans="1:28" s="227" customFormat="1" ht="38.25">
      <c r="A65" s="421" t="s">
        <v>15878</v>
      </c>
      <c r="B65" s="182" t="s">
        <v>1119</v>
      </c>
      <c r="C65" s="186" t="s">
        <v>1834</v>
      </c>
      <c r="D65" s="230" t="s">
        <v>15879</v>
      </c>
      <c r="E65" s="182" t="s">
        <v>1090</v>
      </c>
      <c r="F65" s="182" t="s">
        <v>15878</v>
      </c>
      <c r="G65" s="182" t="s">
        <v>13217</v>
      </c>
      <c r="H65" s="183" t="s">
        <v>15880</v>
      </c>
      <c r="I65" s="184" t="s">
        <v>15880</v>
      </c>
      <c r="J65" s="184" t="s">
        <v>15880</v>
      </c>
      <c r="K65" s="224"/>
      <c r="L65" s="224"/>
      <c r="M65" s="224"/>
      <c r="N65" s="224"/>
      <c r="O65" s="224"/>
      <c r="P65" s="185"/>
      <c r="Q65" s="285"/>
      <c r="R65" s="420" t="s">
        <v>15896</v>
      </c>
      <c r="S65" s="181"/>
      <c r="T65" s="181"/>
      <c r="U65" s="201"/>
      <c r="V65" s="226"/>
      <c r="AB65" s="228" t="str">
        <f t="shared" si="2"/>
        <v>GoldSmelter not listed</v>
      </c>
    </row>
    <row r="66" spans="1:28" s="227" customFormat="1" ht="25.5">
      <c r="A66" s="421" t="s">
        <v>674</v>
      </c>
      <c r="B66" s="182" t="s">
        <v>1119</v>
      </c>
      <c r="C66" s="186" t="s">
        <v>15030</v>
      </c>
      <c r="D66" s="230"/>
      <c r="E66" s="182" t="s">
        <v>1091</v>
      </c>
      <c r="F66" s="182" t="s">
        <v>674</v>
      </c>
      <c r="G66" s="182" t="s">
        <v>13217</v>
      </c>
      <c r="H66" s="183">
        <v>0</v>
      </c>
      <c r="I66" s="184" t="s">
        <v>1582</v>
      </c>
      <c r="J66" s="184" t="s">
        <v>4226</v>
      </c>
      <c r="K66" s="224"/>
      <c r="L66" s="224"/>
      <c r="M66" s="224"/>
      <c r="N66" s="224"/>
      <c r="O66" s="224"/>
      <c r="P66" s="185"/>
      <c r="Q66" s="285"/>
      <c r="R66" s="420" t="s">
        <v>15895</v>
      </c>
      <c r="S66" s="181"/>
      <c r="T66" s="181"/>
      <c r="U66" s="201"/>
      <c r="V66" s="226"/>
      <c r="AB66" s="228" t="str">
        <f t="shared" si="2"/>
        <v>GoldHeraeus Germany GmbH Co. KG</v>
      </c>
    </row>
    <row r="67" spans="1:28" s="227" customFormat="1" ht="25.5">
      <c r="A67" s="421" t="s">
        <v>673</v>
      </c>
      <c r="B67" s="182" t="s">
        <v>1119</v>
      </c>
      <c r="C67" s="186" t="s">
        <v>2483</v>
      </c>
      <c r="D67" s="230"/>
      <c r="E67" s="182" t="s">
        <v>1090</v>
      </c>
      <c r="F67" s="182" t="s">
        <v>673</v>
      </c>
      <c r="G67" s="182" t="s">
        <v>13217</v>
      </c>
      <c r="H67" s="183">
        <v>0</v>
      </c>
      <c r="I67" s="184" t="s">
        <v>1581</v>
      </c>
      <c r="J67" s="184" t="s">
        <v>15779</v>
      </c>
      <c r="K67" s="224"/>
      <c r="L67" s="224"/>
      <c r="M67" s="224"/>
      <c r="N67" s="224"/>
      <c r="O67" s="224"/>
      <c r="P67" s="185"/>
      <c r="Q67" s="285"/>
      <c r="R67" s="420" t="s">
        <v>15895</v>
      </c>
      <c r="S67" s="181"/>
      <c r="T67" s="181"/>
      <c r="U67" s="201"/>
      <c r="V67" s="226"/>
      <c r="AB67" s="228" t="str">
        <f t="shared" si="2"/>
        <v>GoldHeraeus Metals Hong Kong Ltd.</v>
      </c>
    </row>
    <row r="68" spans="1:28" s="227" customFormat="1" ht="25.5">
      <c r="A68" s="421" t="s">
        <v>675</v>
      </c>
      <c r="B68" s="182" t="s">
        <v>1119</v>
      </c>
      <c r="C68" s="186" t="s">
        <v>2197</v>
      </c>
      <c r="D68" s="230"/>
      <c r="E68" s="182" t="s">
        <v>1090</v>
      </c>
      <c r="F68" s="182" t="s">
        <v>675</v>
      </c>
      <c r="G68" s="182" t="s">
        <v>13217</v>
      </c>
      <c r="H68" s="183">
        <v>0</v>
      </c>
      <c r="I68" s="184" t="s">
        <v>2118</v>
      </c>
      <c r="J68" s="184" t="s">
        <v>13600</v>
      </c>
      <c r="K68" s="224"/>
      <c r="L68" s="224"/>
      <c r="M68" s="224"/>
      <c r="N68" s="224"/>
      <c r="O68" s="224"/>
      <c r="P68" s="185"/>
      <c r="Q68" s="285"/>
      <c r="R68" s="420" t="s">
        <v>15895</v>
      </c>
      <c r="S68" s="181"/>
      <c r="T68" s="181"/>
      <c r="U68" s="201"/>
      <c r="V68" s="226"/>
      <c r="AB68" s="228" t="str">
        <f t="shared" si="2"/>
        <v>GoldHunan Chenzhou Mining Co., Ltd.</v>
      </c>
    </row>
    <row r="69" spans="1:28" s="227" customFormat="1" ht="25.5">
      <c r="A69" s="421" t="s">
        <v>13153</v>
      </c>
      <c r="B69" s="182" t="s">
        <v>1119</v>
      </c>
      <c r="C69" s="186" t="s">
        <v>13152</v>
      </c>
      <c r="D69" s="230"/>
      <c r="E69" s="182" t="s">
        <v>1090</v>
      </c>
      <c r="F69" s="182" t="s">
        <v>13153</v>
      </c>
      <c r="G69" s="182" t="s">
        <v>13217</v>
      </c>
      <c r="H69" s="183">
        <v>0</v>
      </c>
      <c r="I69" s="184" t="s">
        <v>1760</v>
      </c>
      <c r="J69" s="184" t="s">
        <v>13600</v>
      </c>
      <c r="K69" s="224"/>
      <c r="L69" s="224"/>
      <c r="M69" s="224"/>
      <c r="N69" s="224"/>
      <c r="O69" s="224"/>
      <c r="P69" s="185"/>
      <c r="Q69" s="285"/>
      <c r="R69" s="420" t="s">
        <v>15895</v>
      </c>
      <c r="S69" s="181"/>
      <c r="T69" s="181"/>
      <c r="U69" s="201"/>
      <c r="V69" s="226"/>
      <c r="AB69" s="228" t="str">
        <f t="shared" ref="AB69" si="3">B69&amp;C69</f>
        <v>GoldHunan Guiyang yinxing Nonferrous Smelting Co., Ltd.</v>
      </c>
    </row>
    <row r="70" spans="1:28" s="227" customFormat="1" ht="25.5">
      <c r="A70" s="421" t="s">
        <v>676</v>
      </c>
      <c r="B70" s="182" t="s">
        <v>1119</v>
      </c>
      <c r="C70" s="186" t="s">
        <v>2484</v>
      </c>
      <c r="D70" s="230"/>
      <c r="E70" s="182" t="s">
        <v>1101</v>
      </c>
      <c r="F70" s="182" t="s">
        <v>676</v>
      </c>
      <c r="G70" s="182" t="s">
        <v>13217</v>
      </c>
      <c r="H70" s="183">
        <v>0</v>
      </c>
      <c r="I70" s="184" t="s">
        <v>1584</v>
      </c>
      <c r="J70" s="184" t="s">
        <v>12849</v>
      </c>
      <c r="K70" s="224"/>
      <c r="L70" s="224"/>
      <c r="M70" s="224"/>
      <c r="N70" s="224"/>
      <c r="O70" s="224"/>
      <c r="P70" s="185"/>
      <c r="Q70" s="285"/>
      <c r="R70" s="420" t="s">
        <v>15895</v>
      </c>
      <c r="S70" s="181"/>
      <c r="T70" s="181"/>
      <c r="U70" s="201"/>
      <c r="V70" s="226"/>
      <c r="AB70" s="228" t="str">
        <f t="shared" ref="AB70:AB101" si="4">B70&amp;C70</f>
        <v>GoldHwaSeong CJ CO., LTD.</v>
      </c>
    </row>
    <row r="71" spans="1:28" s="227" customFormat="1" ht="20.25">
      <c r="A71" s="421" t="s">
        <v>2245</v>
      </c>
      <c r="B71" s="182" t="s">
        <v>1119</v>
      </c>
      <c r="C71" s="186" t="s">
        <v>15031</v>
      </c>
      <c r="D71" s="230"/>
      <c r="E71" s="182" t="s">
        <v>1085</v>
      </c>
      <c r="F71" s="182" t="s">
        <v>2245</v>
      </c>
      <c r="G71" s="182" t="s">
        <v>13217</v>
      </c>
      <c r="H71" s="183">
        <v>0</v>
      </c>
      <c r="I71" s="184" t="s">
        <v>1668</v>
      </c>
      <c r="J71" s="184" t="s">
        <v>3135</v>
      </c>
      <c r="K71" s="224"/>
      <c r="L71" s="224"/>
      <c r="M71" s="224"/>
      <c r="N71" s="224"/>
      <c r="O71" s="224"/>
      <c r="P71" s="185"/>
      <c r="Q71" s="285"/>
      <c r="R71" s="420" t="s">
        <v>15896</v>
      </c>
      <c r="S71" s="181"/>
      <c r="T71" s="181"/>
      <c r="U71" s="201"/>
      <c r="V71" s="226"/>
      <c r="AB71" s="228" t="str">
        <f t="shared" si="4"/>
        <v>GoldIndustrial Refining Company</v>
      </c>
    </row>
    <row r="72" spans="1:28" s="227" customFormat="1" ht="25.5">
      <c r="A72" s="421" t="s">
        <v>677</v>
      </c>
      <c r="B72" s="182" t="s">
        <v>1119</v>
      </c>
      <c r="C72" s="186" t="s">
        <v>2281</v>
      </c>
      <c r="D72" s="230"/>
      <c r="E72" s="182" t="s">
        <v>1090</v>
      </c>
      <c r="F72" s="182" t="s">
        <v>677</v>
      </c>
      <c r="G72" s="182" t="s">
        <v>13217</v>
      </c>
      <c r="H72" s="183">
        <v>0</v>
      </c>
      <c r="I72" s="184" t="s">
        <v>1585</v>
      </c>
      <c r="J72" s="184" t="s">
        <v>13579</v>
      </c>
      <c r="K72" s="224"/>
      <c r="L72" s="224"/>
      <c r="M72" s="224"/>
      <c r="N72" s="224"/>
      <c r="O72" s="224"/>
      <c r="P72" s="185"/>
      <c r="Q72" s="285"/>
      <c r="R72" s="420" t="s">
        <v>15895</v>
      </c>
      <c r="S72" s="181"/>
      <c r="T72" s="181"/>
      <c r="U72" s="201"/>
      <c r="V72" s="226"/>
      <c r="AB72" s="228" t="str">
        <f t="shared" si="4"/>
        <v>GoldInner Mongolia Qiankun Gold and Silver Refinery Share Co., Ltd.</v>
      </c>
    </row>
    <row r="73" spans="1:28" s="227" customFormat="1" ht="25.5">
      <c r="A73" s="421" t="s">
        <v>13768</v>
      </c>
      <c r="B73" s="182" t="s">
        <v>1119</v>
      </c>
      <c r="C73" s="186" t="s">
        <v>13767</v>
      </c>
      <c r="D73" s="230"/>
      <c r="E73" s="182" t="s">
        <v>1082</v>
      </c>
      <c r="F73" s="182" t="s">
        <v>13768</v>
      </c>
      <c r="G73" s="182" t="s">
        <v>13217</v>
      </c>
      <c r="H73" s="183">
        <v>0</v>
      </c>
      <c r="I73" s="184" t="s">
        <v>1694</v>
      </c>
      <c r="J73" s="184" t="s">
        <v>2555</v>
      </c>
      <c r="K73" s="224"/>
      <c r="L73" s="224"/>
      <c r="M73" s="224"/>
      <c r="N73" s="224"/>
      <c r="O73" s="224"/>
      <c r="P73" s="185"/>
      <c r="Q73" s="285"/>
      <c r="R73" s="420" t="s">
        <v>15895</v>
      </c>
      <c r="S73" s="181"/>
      <c r="T73" s="181"/>
      <c r="U73" s="201"/>
      <c r="V73" s="226"/>
      <c r="AB73" s="228" t="str">
        <f t="shared" si="4"/>
        <v>GoldInternational Precious Metal Refiners</v>
      </c>
    </row>
    <row r="74" spans="1:28" s="227" customFormat="1" ht="25.5">
      <c r="A74" s="421" t="s">
        <v>678</v>
      </c>
      <c r="B74" s="182" t="s">
        <v>1119</v>
      </c>
      <c r="C74" s="186" t="s">
        <v>1216</v>
      </c>
      <c r="D74" s="230"/>
      <c r="E74" s="182" t="s">
        <v>1098</v>
      </c>
      <c r="F74" s="182" t="s">
        <v>678</v>
      </c>
      <c r="G74" s="182" t="s">
        <v>13217</v>
      </c>
      <c r="H74" s="183">
        <v>0</v>
      </c>
      <c r="I74" s="184" t="s">
        <v>1586</v>
      </c>
      <c r="J74" s="184" t="s">
        <v>1573</v>
      </c>
      <c r="K74" s="224"/>
      <c r="L74" s="224"/>
      <c r="M74" s="224"/>
      <c r="N74" s="224"/>
      <c r="O74" s="224"/>
      <c r="P74" s="185"/>
      <c r="Q74" s="285"/>
      <c r="R74" s="420" t="s">
        <v>15895</v>
      </c>
      <c r="S74" s="181"/>
      <c r="T74" s="181"/>
      <c r="U74" s="201"/>
      <c r="V74" s="226"/>
      <c r="AB74" s="228" t="str">
        <f t="shared" si="4"/>
        <v>GoldIshifuku Metal Industry Co., Ltd.</v>
      </c>
    </row>
    <row r="75" spans="1:28" s="227" customFormat="1" ht="25.5">
      <c r="A75" s="421" t="s">
        <v>679</v>
      </c>
      <c r="B75" s="182" t="s">
        <v>1119</v>
      </c>
      <c r="C75" s="186" t="s">
        <v>1223</v>
      </c>
      <c r="D75" s="230"/>
      <c r="E75" s="182" t="s">
        <v>879</v>
      </c>
      <c r="F75" s="182" t="s">
        <v>679</v>
      </c>
      <c r="G75" s="182" t="s">
        <v>13217</v>
      </c>
      <c r="H75" s="183">
        <v>0</v>
      </c>
      <c r="I75" s="184" t="s">
        <v>1587</v>
      </c>
      <c r="J75" s="184" t="s">
        <v>11246</v>
      </c>
      <c r="K75" s="224"/>
      <c r="L75" s="224"/>
      <c r="M75" s="224"/>
      <c r="N75" s="224"/>
      <c r="O75" s="224"/>
      <c r="P75" s="185"/>
      <c r="Q75" s="285"/>
      <c r="R75" s="420" t="s">
        <v>15895</v>
      </c>
      <c r="S75" s="181"/>
      <c r="T75" s="181"/>
      <c r="U75" s="201"/>
      <c r="V75" s="226"/>
      <c r="AB75" s="228" t="str">
        <f t="shared" si="4"/>
        <v>GoldIstanbul Gold Refinery</v>
      </c>
    </row>
    <row r="76" spans="1:28" s="227" customFormat="1" ht="25.5">
      <c r="A76" s="421" t="s">
        <v>2486</v>
      </c>
      <c r="B76" s="182" t="s">
        <v>1119</v>
      </c>
      <c r="C76" s="186" t="s">
        <v>2485</v>
      </c>
      <c r="D76" s="230"/>
      <c r="E76" s="182" t="s">
        <v>1097</v>
      </c>
      <c r="F76" s="182" t="s">
        <v>2486</v>
      </c>
      <c r="G76" s="182" t="s">
        <v>13217</v>
      </c>
      <c r="H76" s="183">
        <v>0</v>
      </c>
      <c r="I76" s="184" t="s">
        <v>1562</v>
      </c>
      <c r="J76" s="184" t="s">
        <v>6448</v>
      </c>
      <c r="K76" s="224"/>
      <c r="L76" s="224"/>
      <c r="M76" s="224"/>
      <c r="N76" s="224"/>
      <c r="O76" s="224"/>
      <c r="P76" s="185"/>
      <c r="Q76" s="285"/>
      <c r="R76" s="420" t="s">
        <v>15895</v>
      </c>
      <c r="S76" s="181"/>
      <c r="T76" s="181"/>
      <c r="U76" s="201"/>
      <c r="V76" s="226"/>
      <c r="AB76" s="228" t="str">
        <f t="shared" si="4"/>
        <v>GoldItalpreziosi</v>
      </c>
    </row>
    <row r="77" spans="1:28" s="227" customFormat="1" ht="25.5">
      <c r="A77" s="421" t="s">
        <v>13837</v>
      </c>
      <c r="B77" s="182" t="s">
        <v>1119</v>
      </c>
      <c r="C77" s="186" t="s">
        <v>13822</v>
      </c>
      <c r="D77" s="230"/>
      <c r="E77" s="182" t="s">
        <v>1096</v>
      </c>
      <c r="F77" s="182" t="s">
        <v>13837</v>
      </c>
      <c r="G77" s="182" t="s">
        <v>13217</v>
      </c>
      <c r="H77" s="183">
        <v>0</v>
      </c>
      <c r="I77" s="184" t="s">
        <v>13849</v>
      </c>
      <c r="J77" s="184" t="s">
        <v>6180</v>
      </c>
      <c r="K77" s="224"/>
      <c r="L77" s="224"/>
      <c r="M77" s="224"/>
      <c r="N77" s="224"/>
      <c r="O77" s="224"/>
      <c r="P77" s="185"/>
      <c r="Q77" s="285"/>
      <c r="R77" s="420" t="s">
        <v>15895</v>
      </c>
      <c r="S77" s="181"/>
      <c r="T77" s="181"/>
      <c r="U77" s="201"/>
      <c r="V77" s="226"/>
      <c r="AB77" s="228" t="str">
        <f t="shared" si="4"/>
        <v>GoldJALAN &amp; Company</v>
      </c>
    </row>
    <row r="78" spans="1:28" s="227" customFormat="1" ht="25.5">
      <c r="A78" s="421" t="s">
        <v>680</v>
      </c>
      <c r="B78" s="182" t="s">
        <v>1119</v>
      </c>
      <c r="C78" s="186" t="s">
        <v>898</v>
      </c>
      <c r="D78" s="230"/>
      <c r="E78" s="182" t="s">
        <v>1098</v>
      </c>
      <c r="F78" s="182" t="s">
        <v>680</v>
      </c>
      <c r="G78" s="182" t="s">
        <v>13217</v>
      </c>
      <c r="H78" s="183">
        <v>0</v>
      </c>
      <c r="I78" s="184" t="s">
        <v>1588</v>
      </c>
      <c r="J78" s="184" t="s">
        <v>1588</v>
      </c>
      <c r="K78" s="224"/>
      <c r="L78" s="224"/>
      <c r="M78" s="224"/>
      <c r="N78" s="224"/>
      <c r="O78" s="224"/>
      <c r="P78" s="185"/>
      <c r="Q78" s="285"/>
      <c r="R78" s="420" t="s">
        <v>15895</v>
      </c>
      <c r="S78" s="181"/>
      <c r="T78" s="181"/>
      <c r="U78" s="201"/>
      <c r="V78" s="226"/>
      <c r="AB78" s="228" t="str">
        <f t="shared" si="4"/>
        <v>GoldJapan Mint</v>
      </c>
    </row>
    <row r="79" spans="1:28" s="227" customFormat="1" ht="25.5">
      <c r="A79" s="421" t="s">
        <v>681</v>
      </c>
      <c r="B79" s="182" t="s">
        <v>1119</v>
      </c>
      <c r="C79" s="186" t="s">
        <v>2282</v>
      </c>
      <c r="D79" s="230"/>
      <c r="E79" s="182" t="s">
        <v>1090</v>
      </c>
      <c r="F79" s="182" t="s">
        <v>681</v>
      </c>
      <c r="G79" s="182" t="s">
        <v>13217</v>
      </c>
      <c r="H79" s="183">
        <v>0</v>
      </c>
      <c r="I79" s="184" t="s">
        <v>1589</v>
      </c>
      <c r="J79" s="184" t="s">
        <v>13596</v>
      </c>
      <c r="K79" s="224"/>
      <c r="L79" s="224"/>
      <c r="M79" s="224"/>
      <c r="N79" s="224"/>
      <c r="O79" s="224"/>
      <c r="P79" s="185"/>
      <c r="Q79" s="285"/>
      <c r="R79" s="420" t="s">
        <v>15895</v>
      </c>
      <c r="S79" s="181"/>
      <c r="T79" s="181"/>
      <c r="U79" s="201"/>
      <c r="V79" s="226"/>
      <c r="AB79" s="228" t="str">
        <f t="shared" si="4"/>
        <v>GoldJiangxi Copper Co., Ltd.</v>
      </c>
    </row>
    <row r="80" spans="1:28" s="227" customFormat="1" ht="25.5">
      <c r="A80" s="421" t="s">
        <v>684</v>
      </c>
      <c r="B80" s="182" t="s">
        <v>1119</v>
      </c>
      <c r="C80" s="186" t="s">
        <v>899</v>
      </c>
      <c r="D80" s="230"/>
      <c r="E80" s="182" t="s">
        <v>873</v>
      </c>
      <c r="F80" s="182" t="s">
        <v>684</v>
      </c>
      <c r="G80" s="182" t="s">
        <v>13217</v>
      </c>
      <c r="H80" s="183">
        <v>0</v>
      </c>
      <c r="I80" s="184" t="s">
        <v>1596</v>
      </c>
      <c r="J80" s="184" t="s">
        <v>9921</v>
      </c>
      <c r="K80" s="224"/>
      <c r="L80" s="224"/>
      <c r="M80" s="224"/>
      <c r="N80" s="224"/>
      <c r="O80" s="224"/>
      <c r="P80" s="185"/>
      <c r="Q80" s="285"/>
      <c r="R80" s="420" t="s">
        <v>15896</v>
      </c>
      <c r="S80" s="181"/>
      <c r="T80" s="181"/>
      <c r="U80" s="201"/>
      <c r="V80" s="226"/>
      <c r="AB80" s="228" t="str">
        <f t="shared" si="4"/>
        <v>GoldJSC Ekaterinburg Non-Ferrous Metal Processing Plant</v>
      </c>
    </row>
    <row r="81" spans="1:28" s="227" customFormat="1" ht="25.5">
      <c r="A81" s="421" t="s">
        <v>668</v>
      </c>
      <c r="B81" s="182" t="s">
        <v>1119</v>
      </c>
      <c r="C81" s="186" t="s">
        <v>15029</v>
      </c>
      <c r="D81" s="230"/>
      <c r="E81" s="182" t="s">
        <v>873</v>
      </c>
      <c r="F81" s="182" t="s">
        <v>668</v>
      </c>
      <c r="G81" s="182" t="s">
        <v>13217</v>
      </c>
      <c r="H81" s="183">
        <v>0</v>
      </c>
      <c r="I81" s="184" t="s">
        <v>1574</v>
      </c>
      <c r="J81" s="184" t="s">
        <v>9983</v>
      </c>
      <c r="K81" s="224"/>
      <c r="L81" s="224"/>
      <c r="M81" s="224"/>
      <c r="N81" s="224"/>
      <c r="O81" s="224"/>
      <c r="P81" s="185"/>
      <c r="Q81" s="285"/>
      <c r="R81" s="420" t="s">
        <v>15896</v>
      </c>
      <c r="S81" s="181"/>
      <c r="T81" s="181"/>
      <c r="U81" s="201"/>
      <c r="V81" s="226"/>
      <c r="AB81" s="228" t="str">
        <f t="shared" si="4"/>
        <v>GoldJSC Novosibirsk Refinery</v>
      </c>
    </row>
    <row r="82" spans="1:28" s="227" customFormat="1" ht="25.5">
      <c r="A82" s="421" t="s">
        <v>685</v>
      </c>
      <c r="B82" s="182" t="s">
        <v>1119</v>
      </c>
      <c r="C82" s="186" t="s">
        <v>1395</v>
      </c>
      <c r="D82" s="230"/>
      <c r="E82" s="182" t="s">
        <v>873</v>
      </c>
      <c r="F82" s="182" t="s">
        <v>685</v>
      </c>
      <c r="G82" s="182" t="s">
        <v>13217</v>
      </c>
      <c r="H82" s="183">
        <v>0</v>
      </c>
      <c r="I82" s="184" t="s">
        <v>1596</v>
      </c>
      <c r="J82" s="184" t="s">
        <v>9921</v>
      </c>
      <c r="K82" s="224"/>
      <c r="L82" s="224"/>
      <c r="M82" s="224"/>
      <c r="N82" s="224"/>
      <c r="O82" s="224"/>
      <c r="P82" s="185"/>
      <c r="Q82" s="285"/>
      <c r="R82" s="420" t="s">
        <v>15896</v>
      </c>
      <c r="S82" s="181"/>
      <c r="T82" s="181"/>
      <c r="U82" s="201"/>
      <c r="V82" s="226"/>
      <c r="AB82" s="228" t="str">
        <f t="shared" si="4"/>
        <v>GoldJSC Uralelectromed</v>
      </c>
    </row>
    <row r="83" spans="1:28" s="227" customFormat="1" ht="25.5">
      <c r="A83" s="421" t="s">
        <v>686</v>
      </c>
      <c r="B83" s="182" t="s">
        <v>1119</v>
      </c>
      <c r="C83" s="186" t="s">
        <v>53</v>
      </c>
      <c r="D83" s="230"/>
      <c r="E83" s="182" t="s">
        <v>1098</v>
      </c>
      <c r="F83" s="182" t="s">
        <v>686</v>
      </c>
      <c r="G83" s="182" t="s">
        <v>13217</v>
      </c>
      <c r="H83" s="183">
        <v>0</v>
      </c>
      <c r="I83" s="184" t="s">
        <v>2345</v>
      </c>
      <c r="J83" s="184" t="s">
        <v>6642</v>
      </c>
      <c r="K83" s="224"/>
      <c r="L83" s="224"/>
      <c r="M83" s="224"/>
      <c r="N83" s="224"/>
      <c r="O83" s="224"/>
      <c r="P83" s="185"/>
      <c r="Q83" s="285"/>
      <c r="R83" s="420" t="s">
        <v>15895</v>
      </c>
      <c r="S83" s="181"/>
      <c r="T83" s="181"/>
      <c r="U83" s="201"/>
      <c r="V83" s="226"/>
      <c r="AB83" s="228" t="str">
        <f t="shared" si="4"/>
        <v>GoldJX Nippon Mining &amp; Metals Co., Ltd.</v>
      </c>
    </row>
    <row r="84" spans="1:28" s="227" customFormat="1" ht="25.5">
      <c r="A84" s="421" t="s">
        <v>15033</v>
      </c>
      <c r="B84" s="182" t="s">
        <v>1119</v>
      </c>
      <c r="C84" s="186" t="s">
        <v>15032</v>
      </c>
      <c r="D84" s="230"/>
      <c r="E84" s="182" t="s">
        <v>13062</v>
      </c>
      <c r="F84" s="182" t="s">
        <v>15033</v>
      </c>
      <c r="G84" s="182" t="s">
        <v>13217</v>
      </c>
      <c r="H84" s="183">
        <v>0</v>
      </c>
      <c r="I84" s="184" t="s">
        <v>15101</v>
      </c>
      <c r="J84" s="184" t="s">
        <v>15554</v>
      </c>
      <c r="K84" s="224"/>
      <c r="L84" s="224"/>
      <c r="M84" s="224"/>
      <c r="N84" s="224"/>
      <c r="O84" s="224"/>
      <c r="P84" s="185"/>
      <c r="Q84" s="285"/>
      <c r="R84" s="420" t="s">
        <v>15895</v>
      </c>
      <c r="S84" s="181"/>
      <c r="T84" s="181"/>
      <c r="U84" s="201"/>
      <c r="V84" s="226"/>
      <c r="AB84" s="228" t="str">
        <f t="shared" si="4"/>
        <v>GoldK.A. Rasmussen</v>
      </c>
    </row>
    <row r="85" spans="1:28" s="227" customFormat="1" ht="25.5">
      <c r="A85" s="421" t="s">
        <v>1698</v>
      </c>
      <c r="B85" s="182" t="s">
        <v>1119</v>
      </c>
      <c r="C85" s="186" t="s">
        <v>1697</v>
      </c>
      <c r="D85" s="230"/>
      <c r="E85" s="182" t="s">
        <v>1082</v>
      </c>
      <c r="F85" s="182" t="s">
        <v>1698</v>
      </c>
      <c r="G85" s="182" t="s">
        <v>13217</v>
      </c>
      <c r="H85" s="183">
        <v>0</v>
      </c>
      <c r="I85" s="184" t="s">
        <v>1694</v>
      </c>
      <c r="J85" s="184" t="s">
        <v>2555</v>
      </c>
      <c r="K85" s="224"/>
      <c r="L85" s="224"/>
      <c r="M85" s="224"/>
      <c r="N85" s="224"/>
      <c r="O85" s="224"/>
      <c r="P85" s="185"/>
      <c r="Q85" s="285"/>
      <c r="R85" s="420" t="s">
        <v>15896</v>
      </c>
      <c r="S85" s="181"/>
      <c r="T85" s="181"/>
      <c r="U85" s="201"/>
      <c r="V85" s="226"/>
      <c r="AB85" s="228" t="str">
        <f t="shared" si="4"/>
        <v>GoldKaloti Precious Metals</v>
      </c>
    </row>
    <row r="86" spans="1:28" s="227" customFormat="1" ht="25.5">
      <c r="A86" s="421" t="s">
        <v>2179</v>
      </c>
      <c r="B86" s="182" t="s">
        <v>1119</v>
      </c>
      <c r="C86" s="186" t="s">
        <v>2178</v>
      </c>
      <c r="D86" s="230"/>
      <c r="E86" s="182" t="s">
        <v>1099</v>
      </c>
      <c r="F86" s="182" t="s">
        <v>2179</v>
      </c>
      <c r="G86" s="182" t="s">
        <v>13217</v>
      </c>
      <c r="H86" s="183">
        <v>0</v>
      </c>
      <c r="I86" s="184" t="s">
        <v>2180</v>
      </c>
      <c r="J86" s="184" t="s">
        <v>7036</v>
      </c>
      <c r="K86" s="224"/>
      <c r="L86" s="224"/>
      <c r="M86" s="224"/>
      <c r="N86" s="224"/>
      <c r="O86" s="224"/>
      <c r="P86" s="185"/>
      <c r="Q86" s="285"/>
      <c r="R86" s="420" t="s">
        <v>15895</v>
      </c>
      <c r="S86" s="181"/>
      <c r="T86" s="181"/>
      <c r="U86" s="201"/>
      <c r="V86" s="226"/>
      <c r="AB86" s="228" t="str">
        <f t="shared" si="4"/>
        <v>GoldKazakhmys Smelting LLC</v>
      </c>
    </row>
    <row r="87" spans="1:28" s="227" customFormat="1" ht="25.5">
      <c r="A87" s="421" t="s">
        <v>687</v>
      </c>
      <c r="B87" s="182" t="s">
        <v>1119</v>
      </c>
      <c r="C87" s="186" t="s">
        <v>1597</v>
      </c>
      <c r="D87" s="230"/>
      <c r="E87" s="182" t="s">
        <v>1099</v>
      </c>
      <c r="F87" s="182" t="s">
        <v>687</v>
      </c>
      <c r="G87" s="182" t="s">
        <v>13217</v>
      </c>
      <c r="H87" s="183">
        <v>0</v>
      </c>
      <c r="I87" s="184" t="s">
        <v>1598</v>
      </c>
      <c r="J87" s="184" t="s">
        <v>7036</v>
      </c>
      <c r="K87" s="224"/>
      <c r="L87" s="224"/>
      <c r="M87" s="224"/>
      <c r="N87" s="224"/>
      <c r="O87" s="224"/>
      <c r="P87" s="185"/>
      <c r="Q87" s="285"/>
      <c r="R87" s="420" t="s">
        <v>15895</v>
      </c>
      <c r="S87" s="181"/>
      <c r="T87" s="181"/>
      <c r="U87" s="201"/>
      <c r="V87" s="226"/>
      <c r="AB87" s="228" t="str">
        <f t="shared" si="4"/>
        <v>GoldKazzinc</v>
      </c>
    </row>
    <row r="88" spans="1:28" s="227" customFormat="1" ht="25.5">
      <c r="A88" s="421" t="s">
        <v>689</v>
      </c>
      <c r="B88" s="182" t="s">
        <v>1119</v>
      </c>
      <c r="C88" s="186" t="s">
        <v>688</v>
      </c>
      <c r="D88" s="230"/>
      <c r="E88" s="182" t="s">
        <v>2415</v>
      </c>
      <c r="F88" s="182" t="s">
        <v>689</v>
      </c>
      <c r="G88" s="182" t="s">
        <v>13217</v>
      </c>
      <c r="H88" s="183">
        <v>0</v>
      </c>
      <c r="I88" s="184" t="s">
        <v>1599</v>
      </c>
      <c r="J88" s="184" t="s">
        <v>1592</v>
      </c>
      <c r="K88" s="224"/>
      <c r="L88" s="224"/>
      <c r="M88" s="224"/>
      <c r="N88" s="224"/>
      <c r="O88" s="224"/>
      <c r="P88" s="185"/>
      <c r="Q88" s="285"/>
      <c r="R88" s="420" t="s">
        <v>15895</v>
      </c>
      <c r="S88" s="181"/>
      <c r="T88" s="181"/>
      <c r="U88" s="201"/>
      <c r="V88" s="226"/>
      <c r="AB88" s="228" t="str">
        <f t="shared" si="4"/>
        <v>GoldKennecott Utah Copper LLC</v>
      </c>
    </row>
    <row r="89" spans="1:28" s="227" customFormat="1" ht="25.5">
      <c r="A89" s="421" t="s">
        <v>1377</v>
      </c>
      <c r="B89" s="182" t="s">
        <v>1119</v>
      </c>
      <c r="C89" s="186" t="s">
        <v>12684</v>
      </c>
      <c r="D89" s="230"/>
      <c r="E89" s="182" t="s">
        <v>872</v>
      </c>
      <c r="F89" s="182" t="s">
        <v>1377</v>
      </c>
      <c r="G89" s="182" t="s">
        <v>13217</v>
      </c>
      <c r="H89" s="183">
        <v>0</v>
      </c>
      <c r="I89" s="184" t="s">
        <v>1687</v>
      </c>
      <c r="J89" s="184" t="s">
        <v>9472</v>
      </c>
      <c r="K89" s="224"/>
      <c r="L89" s="224"/>
      <c r="M89" s="224"/>
      <c r="N89" s="224"/>
      <c r="O89" s="224"/>
      <c r="P89" s="185"/>
      <c r="Q89" s="285"/>
      <c r="R89" s="420" t="s">
        <v>15895</v>
      </c>
      <c r="S89" s="181"/>
      <c r="T89" s="181"/>
      <c r="U89" s="201"/>
      <c r="V89" s="226"/>
      <c r="AB89" s="228" t="str">
        <f t="shared" si="4"/>
        <v>GoldKGHM Polska Miedz Spolka Akcyjna</v>
      </c>
    </row>
    <row r="90" spans="1:28" s="227" customFormat="1" ht="25.5">
      <c r="A90" s="421" t="s">
        <v>690</v>
      </c>
      <c r="B90" s="182" t="s">
        <v>1119</v>
      </c>
      <c r="C90" s="186" t="s">
        <v>2131</v>
      </c>
      <c r="D90" s="230"/>
      <c r="E90" s="182" t="s">
        <v>1098</v>
      </c>
      <c r="F90" s="182" t="s">
        <v>690</v>
      </c>
      <c r="G90" s="182" t="s">
        <v>13217</v>
      </c>
      <c r="H90" s="183">
        <v>0</v>
      </c>
      <c r="I90" s="184" t="s">
        <v>1600</v>
      </c>
      <c r="J90" s="184" t="s">
        <v>1573</v>
      </c>
      <c r="K90" s="224"/>
      <c r="L90" s="224"/>
      <c r="M90" s="224"/>
      <c r="N90" s="224"/>
      <c r="O90" s="224"/>
      <c r="P90" s="185"/>
      <c r="Q90" s="285"/>
      <c r="R90" s="420" t="s">
        <v>15895</v>
      </c>
      <c r="S90" s="181"/>
      <c r="T90" s="181"/>
      <c r="U90" s="201"/>
      <c r="V90" s="226"/>
      <c r="AB90" s="228" t="str">
        <f t="shared" si="4"/>
        <v>GoldKojima Chemicals Co., Ltd.</v>
      </c>
    </row>
    <row r="91" spans="1:28" s="227" customFormat="1" ht="25.5">
      <c r="A91" s="421" t="s">
        <v>1704</v>
      </c>
      <c r="B91" s="182" t="s">
        <v>1119</v>
      </c>
      <c r="C91" s="186" t="s">
        <v>2285</v>
      </c>
      <c r="D91" s="230"/>
      <c r="E91" s="182" t="s">
        <v>1101</v>
      </c>
      <c r="F91" s="182" t="s">
        <v>1704</v>
      </c>
      <c r="G91" s="182" t="s">
        <v>13217</v>
      </c>
      <c r="H91" s="183">
        <v>0</v>
      </c>
      <c r="I91" s="184" t="s">
        <v>15789</v>
      </c>
      <c r="J91" s="184" t="s">
        <v>12855</v>
      </c>
      <c r="K91" s="224"/>
      <c r="L91" s="224"/>
      <c r="M91" s="224"/>
      <c r="N91" s="224"/>
      <c r="O91" s="224"/>
      <c r="P91" s="185"/>
      <c r="Q91" s="285"/>
      <c r="R91" s="420" t="s">
        <v>15895</v>
      </c>
      <c r="S91" s="181"/>
      <c r="T91" s="181"/>
      <c r="U91" s="201"/>
      <c r="V91" s="226"/>
      <c r="AB91" s="228" t="str">
        <f t="shared" si="4"/>
        <v>GoldKorea Zinc Co., Ltd.</v>
      </c>
    </row>
    <row r="92" spans="1:28" s="227" customFormat="1" ht="25.5">
      <c r="A92" s="421" t="s">
        <v>13838</v>
      </c>
      <c r="B92" s="182" t="s">
        <v>1119</v>
      </c>
      <c r="C92" s="186" t="s">
        <v>13823</v>
      </c>
      <c r="D92" s="230"/>
      <c r="E92" s="182" t="s">
        <v>1096</v>
      </c>
      <c r="F92" s="182" t="s">
        <v>13838</v>
      </c>
      <c r="G92" s="182" t="s">
        <v>13217</v>
      </c>
      <c r="H92" s="183">
        <v>0</v>
      </c>
      <c r="I92" s="184" t="s">
        <v>13850</v>
      </c>
      <c r="J92" s="184" t="s">
        <v>15553</v>
      </c>
      <c r="K92" s="224"/>
      <c r="L92" s="224"/>
      <c r="M92" s="224"/>
      <c r="N92" s="224"/>
      <c r="O92" s="224"/>
      <c r="P92" s="185"/>
      <c r="Q92" s="285"/>
      <c r="R92" s="420" t="s">
        <v>15895</v>
      </c>
      <c r="S92" s="181"/>
      <c r="T92" s="181"/>
      <c r="U92" s="201"/>
      <c r="V92" s="226"/>
      <c r="AB92" s="228" t="str">
        <f t="shared" si="4"/>
        <v>GoldKundan Care Products Ltd.</v>
      </c>
    </row>
    <row r="93" spans="1:28" s="227" customFormat="1" ht="25.5">
      <c r="A93" s="421" t="s">
        <v>691</v>
      </c>
      <c r="B93" s="182" t="s">
        <v>1119</v>
      </c>
      <c r="C93" s="186" t="s">
        <v>836</v>
      </c>
      <c r="D93" s="230"/>
      <c r="E93" s="182" t="s">
        <v>1100</v>
      </c>
      <c r="F93" s="182" t="s">
        <v>691</v>
      </c>
      <c r="G93" s="182" t="s">
        <v>13217</v>
      </c>
      <c r="H93" s="183">
        <v>0</v>
      </c>
      <c r="I93" s="184" t="s">
        <v>1602</v>
      </c>
      <c r="J93" s="184" t="s">
        <v>12838</v>
      </c>
      <c r="K93" s="224"/>
      <c r="L93" s="224"/>
      <c r="M93" s="224"/>
      <c r="N93" s="224"/>
      <c r="O93" s="224"/>
      <c r="P93" s="185"/>
      <c r="Q93" s="285"/>
      <c r="R93" s="420" t="s">
        <v>15895</v>
      </c>
      <c r="S93" s="181"/>
      <c r="T93" s="181"/>
      <c r="U93" s="201"/>
      <c r="V93" s="226"/>
      <c r="AB93" s="228" t="str">
        <f t="shared" si="4"/>
        <v>GoldKyrgyzaltyn JSC</v>
      </c>
    </row>
    <row r="94" spans="1:28" s="227" customFormat="1" ht="25.5">
      <c r="A94" s="421" t="s">
        <v>2490</v>
      </c>
      <c r="B94" s="182" t="s">
        <v>1119</v>
      </c>
      <c r="C94" s="186" t="s">
        <v>2489</v>
      </c>
      <c r="D94" s="230"/>
      <c r="E94" s="182" t="s">
        <v>873</v>
      </c>
      <c r="F94" s="182" t="s">
        <v>2490</v>
      </c>
      <c r="G94" s="182" t="s">
        <v>13217</v>
      </c>
      <c r="H94" s="183">
        <v>0</v>
      </c>
      <c r="I94" s="184" t="s">
        <v>12386</v>
      </c>
      <c r="J94" s="184" t="s">
        <v>9928</v>
      </c>
      <c r="K94" s="224"/>
      <c r="L94" s="224"/>
      <c r="M94" s="224"/>
      <c r="N94" s="224"/>
      <c r="O94" s="224"/>
      <c r="P94" s="185"/>
      <c r="Q94" s="285"/>
      <c r="R94" s="420" t="s">
        <v>15896</v>
      </c>
      <c r="S94" s="181"/>
      <c r="T94" s="181"/>
      <c r="U94" s="201"/>
      <c r="V94" s="226"/>
      <c r="AB94" s="228" t="str">
        <f t="shared" si="4"/>
        <v>GoldKyshtym Copper-Electrolytic Plant ZAO</v>
      </c>
    </row>
    <row r="95" spans="1:28" s="227" customFormat="1" ht="25.5">
      <c r="A95" s="421" t="s">
        <v>692</v>
      </c>
      <c r="B95" s="182" t="s">
        <v>1119</v>
      </c>
      <c r="C95" s="186" t="s">
        <v>2286</v>
      </c>
      <c r="D95" s="230"/>
      <c r="E95" s="182" t="s">
        <v>874</v>
      </c>
      <c r="F95" s="182" t="s">
        <v>692</v>
      </c>
      <c r="G95" s="182" t="s">
        <v>13217</v>
      </c>
      <c r="H95" s="183">
        <v>0</v>
      </c>
      <c r="I95" s="184" t="s">
        <v>1603</v>
      </c>
      <c r="J95" s="184" t="s">
        <v>10065</v>
      </c>
      <c r="K95" s="224"/>
      <c r="L95" s="224"/>
      <c r="M95" s="224"/>
      <c r="N95" s="224"/>
      <c r="O95" s="224"/>
      <c r="P95" s="185"/>
      <c r="Q95" s="285"/>
      <c r="R95" s="420" t="s">
        <v>15895</v>
      </c>
      <c r="S95" s="181"/>
      <c r="T95" s="181"/>
      <c r="U95" s="201"/>
      <c r="V95" s="226"/>
      <c r="AB95" s="228" t="str">
        <f t="shared" si="4"/>
        <v>GoldL'azurde Company For Jewelry</v>
      </c>
    </row>
    <row r="96" spans="1:28" s="227" customFormat="1" ht="25.5">
      <c r="A96" s="421" t="s">
        <v>2423</v>
      </c>
      <c r="B96" s="182" t="s">
        <v>1119</v>
      </c>
      <c r="C96" s="186" t="s">
        <v>2422</v>
      </c>
      <c r="D96" s="230"/>
      <c r="E96" s="182" t="s">
        <v>1081</v>
      </c>
      <c r="F96" s="182" t="s">
        <v>2423</v>
      </c>
      <c r="G96" s="182" t="s">
        <v>13217</v>
      </c>
      <c r="H96" s="183">
        <v>0</v>
      </c>
      <c r="I96" s="184" t="s">
        <v>2433</v>
      </c>
      <c r="J96" s="184" t="s">
        <v>2433</v>
      </c>
      <c r="K96" s="224"/>
      <c r="L96" s="224"/>
      <c r="M96" s="224"/>
      <c r="N96" s="224"/>
      <c r="O96" s="224"/>
      <c r="P96" s="185"/>
      <c r="Q96" s="285"/>
      <c r="R96" s="420" t="s">
        <v>15895</v>
      </c>
      <c r="S96" s="181"/>
      <c r="T96" s="181"/>
      <c r="U96" s="201"/>
      <c r="V96" s="226"/>
      <c r="AB96" s="228" t="str">
        <f t="shared" si="4"/>
        <v>GoldL'Orfebre S.A.</v>
      </c>
    </row>
    <row r="97" spans="1:28" s="227" customFormat="1" ht="25.5">
      <c r="A97" s="421" t="s">
        <v>1378</v>
      </c>
      <c r="B97" s="182" t="s">
        <v>1119</v>
      </c>
      <c r="C97" s="186" t="s">
        <v>2287</v>
      </c>
      <c r="D97" s="230"/>
      <c r="E97" s="182" t="s">
        <v>1090</v>
      </c>
      <c r="F97" s="182" t="s">
        <v>1378</v>
      </c>
      <c r="G97" s="182" t="s">
        <v>13217</v>
      </c>
      <c r="H97" s="183">
        <v>0</v>
      </c>
      <c r="I97" s="184" t="s">
        <v>1604</v>
      </c>
      <c r="J97" s="184" t="s">
        <v>13598</v>
      </c>
      <c r="K97" s="224"/>
      <c r="L97" s="224"/>
      <c r="M97" s="224"/>
      <c r="N97" s="224"/>
      <c r="O97" s="224"/>
      <c r="P97" s="185"/>
      <c r="Q97" s="285"/>
      <c r="R97" s="420" t="s">
        <v>15895</v>
      </c>
      <c r="S97" s="181"/>
      <c r="T97" s="181"/>
      <c r="U97" s="201"/>
      <c r="V97" s="226"/>
      <c r="AB97" s="228" t="str">
        <f t="shared" si="4"/>
        <v>GoldLingbao Gold Co., Ltd.</v>
      </c>
    </row>
    <row r="98" spans="1:28" s="227" customFormat="1" ht="25.5">
      <c r="A98" s="421" t="s">
        <v>693</v>
      </c>
      <c r="B98" s="182" t="s">
        <v>1119</v>
      </c>
      <c r="C98" s="186" t="s">
        <v>2132</v>
      </c>
      <c r="D98" s="230"/>
      <c r="E98" s="182" t="s">
        <v>1090</v>
      </c>
      <c r="F98" s="182" t="s">
        <v>693</v>
      </c>
      <c r="G98" s="182" t="s">
        <v>13217</v>
      </c>
      <c r="H98" s="183">
        <v>0</v>
      </c>
      <c r="I98" s="184" t="s">
        <v>1604</v>
      </c>
      <c r="J98" s="184" t="s">
        <v>13598</v>
      </c>
      <c r="K98" s="224"/>
      <c r="L98" s="224"/>
      <c r="M98" s="224"/>
      <c r="N98" s="224"/>
      <c r="O98" s="224"/>
      <c r="P98" s="185"/>
      <c r="Q98" s="285"/>
      <c r="R98" s="420" t="s">
        <v>15895</v>
      </c>
      <c r="S98" s="181"/>
      <c r="T98" s="181"/>
      <c r="U98" s="201"/>
      <c r="V98" s="226"/>
      <c r="AB98" s="228" t="str">
        <f t="shared" si="4"/>
        <v>GoldLingbao Jinyuan Tonghui Refinery Co., Ltd.</v>
      </c>
    </row>
    <row r="99" spans="1:28" s="227" customFormat="1" ht="25.5">
      <c r="A99" s="421" t="s">
        <v>694</v>
      </c>
      <c r="B99" s="182" t="s">
        <v>1119</v>
      </c>
      <c r="C99" s="186" t="s">
        <v>15791</v>
      </c>
      <c r="D99" s="230"/>
      <c r="E99" s="182" t="s">
        <v>1101</v>
      </c>
      <c r="F99" s="182" t="s">
        <v>694</v>
      </c>
      <c r="G99" s="182" t="s">
        <v>13217</v>
      </c>
      <c r="H99" s="183">
        <v>0</v>
      </c>
      <c r="I99" s="184" t="s">
        <v>1605</v>
      </c>
      <c r="J99" s="184" t="s">
        <v>12845</v>
      </c>
      <c r="K99" s="224"/>
      <c r="L99" s="224"/>
      <c r="M99" s="224"/>
      <c r="N99" s="224"/>
      <c r="O99" s="224"/>
      <c r="P99" s="185"/>
      <c r="Q99" s="285"/>
      <c r="R99" s="420" t="s">
        <v>15895</v>
      </c>
      <c r="S99" s="181"/>
      <c r="T99" s="181"/>
      <c r="U99" s="201"/>
      <c r="V99" s="226"/>
      <c r="AB99" s="228" t="str">
        <f t="shared" si="4"/>
        <v>GoldLS MnM Inc.</v>
      </c>
    </row>
    <row r="100" spans="1:28" s="227" customFormat="1" ht="25.5">
      <c r="A100" s="421" t="s">
        <v>2481</v>
      </c>
      <c r="B100" s="182" t="s">
        <v>1119</v>
      </c>
      <c r="C100" s="186" t="s">
        <v>13818</v>
      </c>
      <c r="D100" s="230"/>
      <c r="E100" s="182" t="s">
        <v>1101</v>
      </c>
      <c r="F100" s="182" t="s">
        <v>2481</v>
      </c>
      <c r="G100" s="182" t="s">
        <v>13217</v>
      </c>
      <c r="H100" s="183">
        <v>0</v>
      </c>
      <c r="I100" s="184" t="s">
        <v>2482</v>
      </c>
      <c r="J100" s="184" t="s">
        <v>12844</v>
      </c>
      <c r="K100" s="224"/>
      <c r="L100" s="224"/>
      <c r="M100" s="224"/>
      <c r="N100" s="224"/>
      <c r="O100" s="224"/>
      <c r="P100" s="185"/>
      <c r="Q100" s="285"/>
      <c r="R100" s="420" t="s">
        <v>15895</v>
      </c>
      <c r="S100" s="181"/>
      <c r="T100" s="181"/>
      <c r="U100" s="201"/>
      <c r="V100" s="226"/>
      <c r="AB100" s="228" t="str">
        <f t="shared" si="4"/>
        <v>GoldLT Metal Ltd.</v>
      </c>
    </row>
    <row r="101" spans="1:28" s="227" customFormat="1" ht="25.5">
      <c r="A101" s="421" t="s">
        <v>696</v>
      </c>
      <c r="B101" s="182" t="s">
        <v>1119</v>
      </c>
      <c r="C101" s="186" t="s">
        <v>1606</v>
      </c>
      <c r="D101" s="230"/>
      <c r="E101" s="182" t="s">
        <v>1090</v>
      </c>
      <c r="F101" s="182" t="s">
        <v>696</v>
      </c>
      <c r="G101" s="182" t="s">
        <v>13217</v>
      </c>
      <c r="H101" s="183">
        <v>0</v>
      </c>
      <c r="I101" s="184" t="s">
        <v>1607</v>
      </c>
      <c r="J101" s="184" t="s">
        <v>13598</v>
      </c>
      <c r="K101" s="224"/>
      <c r="L101" s="224"/>
      <c r="M101" s="224"/>
      <c r="N101" s="224"/>
      <c r="O101" s="224"/>
      <c r="P101" s="185"/>
      <c r="Q101" s="285"/>
      <c r="R101" s="420" t="s">
        <v>15895</v>
      </c>
      <c r="S101" s="181"/>
      <c r="T101" s="181"/>
      <c r="U101" s="201"/>
      <c r="V101" s="226"/>
      <c r="AB101" s="228" t="str">
        <f t="shared" si="4"/>
        <v>GoldLuoyang Zijin Yinhui Gold Refinery Co., Ltd.</v>
      </c>
    </row>
    <row r="102" spans="1:28" s="227" customFormat="1" ht="25.5">
      <c r="A102" s="421" t="s">
        <v>2492</v>
      </c>
      <c r="B102" s="182" t="s">
        <v>1119</v>
      </c>
      <c r="C102" s="186" t="s">
        <v>2491</v>
      </c>
      <c r="D102" s="230"/>
      <c r="E102" s="182" t="s">
        <v>1086</v>
      </c>
      <c r="F102" s="182" t="s">
        <v>2492</v>
      </c>
      <c r="G102" s="182" t="s">
        <v>13217</v>
      </c>
      <c r="H102" s="183">
        <v>0</v>
      </c>
      <c r="I102" s="184" t="s">
        <v>2493</v>
      </c>
      <c r="J102" s="184" t="s">
        <v>1666</v>
      </c>
      <c r="K102" s="224"/>
      <c r="L102" s="224"/>
      <c r="M102" s="224"/>
      <c r="N102" s="224"/>
      <c r="O102" s="224"/>
      <c r="P102" s="185"/>
      <c r="Q102" s="285"/>
      <c r="R102" s="420" t="s">
        <v>15895</v>
      </c>
      <c r="S102" s="181"/>
      <c r="T102" s="181"/>
      <c r="U102" s="201"/>
      <c r="V102" s="226"/>
      <c r="AB102" s="228" t="str">
        <f t="shared" ref="AB102:AB132" si="5">B102&amp;C102</f>
        <v>GoldMarsam Metals</v>
      </c>
    </row>
    <row r="103" spans="1:28" s="227" customFormat="1" ht="25.5">
      <c r="A103" s="421" t="s">
        <v>697</v>
      </c>
      <c r="B103" s="182" t="s">
        <v>1119</v>
      </c>
      <c r="C103" s="186" t="s">
        <v>900</v>
      </c>
      <c r="D103" s="230"/>
      <c r="E103" s="182" t="s">
        <v>2415</v>
      </c>
      <c r="F103" s="182" t="s">
        <v>697</v>
      </c>
      <c r="G103" s="182" t="s">
        <v>13217</v>
      </c>
      <c r="H103" s="183">
        <v>0</v>
      </c>
      <c r="I103" s="184" t="s">
        <v>1608</v>
      </c>
      <c r="J103" s="184" t="s">
        <v>1609</v>
      </c>
      <c r="K103" s="224"/>
      <c r="L103" s="224"/>
      <c r="M103" s="224"/>
      <c r="N103" s="224"/>
      <c r="O103" s="224"/>
      <c r="P103" s="185"/>
      <c r="Q103" s="285"/>
      <c r="R103" s="420" t="s">
        <v>15895</v>
      </c>
      <c r="S103" s="181"/>
      <c r="T103" s="181"/>
      <c r="U103" s="201"/>
      <c r="V103" s="226"/>
      <c r="AB103" s="228" t="str">
        <f t="shared" si="5"/>
        <v>GoldMaterion</v>
      </c>
    </row>
    <row r="104" spans="1:28" s="227" customFormat="1" ht="25.5">
      <c r="A104" s="421" t="s">
        <v>698</v>
      </c>
      <c r="B104" s="182" t="s">
        <v>1119</v>
      </c>
      <c r="C104" s="186" t="s">
        <v>54</v>
      </c>
      <c r="D104" s="230"/>
      <c r="E104" s="182" t="s">
        <v>1098</v>
      </c>
      <c r="F104" s="182" t="s">
        <v>698</v>
      </c>
      <c r="G104" s="182" t="s">
        <v>13217</v>
      </c>
      <c r="H104" s="183">
        <v>0</v>
      </c>
      <c r="I104" s="184" t="s">
        <v>1610</v>
      </c>
      <c r="J104" s="184" t="s">
        <v>1573</v>
      </c>
      <c r="K104" s="224"/>
      <c r="L104" s="224"/>
      <c r="M104" s="224"/>
      <c r="N104" s="224"/>
      <c r="O104" s="224"/>
      <c r="P104" s="185"/>
      <c r="Q104" s="285"/>
      <c r="R104" s="420" t="s">
        <v>15895</v>
      </c>
      <c r="S104" s="181"/>
      <c r="T104" s="181"/>
      <c r="U104" s="201"/>
      <c r="V104" s="226"/>
      <c r="AB104" s="228" t="str">
        <f t="shared" si="5"/>
        <v>GoldMatsuda Sangyo Co., Ltd.</v>
      </c>
    </row>
    <row r="105" spans="1:28" s="227" customFormat="1" ht="25.5">
      <c r="A105" s="421" t="s">
        <v>15036</v>
      </c>
      <c r="B105" s="182" t="s">
        <v>1119</v>
      </c>
      <c r="C105" s="186" t="s">
        <v>15035</v>
      </c>
      <c r="D105" s="230"/>
      <c r="E105" s="182" t="s">
        <v>1096</v>
      </c>
      <c r="F105" s="182" t="s">
        <v>15036</v>
      </c>
      <c r="G105" s="182" t="s">
        <v>13217</v>
      </c>
      <c r="H105" s="183">
        <v>0</v>
      </c>
      <c r="I105" s="184" t="s">
        <v>15102</v>
      </c>
      <c r="J105" s="184" t="s">
        <v>15792</v>
      </c>
      <c r="K105" s="224"/>
      <c r="L105" s="224"/>
      <c r="M105" s="224"/>
      <c r="N105" s="224"/>
      <c r="O105" s="224"/>
      <c r="P105" s="185"/>
      <c r="Q105" s="285"/>
      <c r="R105" s="420" t="s">
        <v>15895</v>
      </c>
      <c r="S105" s="181"/>
      <c r="T105" s="181"/>
      <c r="U105" s="201"/>
      <c r="V105" s="226"/>
      <c r="AB105" s="228" t="str">
        <f t="shared" si="5"/>
        <v>GoldMD Overseas</v>
      </c>
    </row>
    <row r="106" spans="1:28" s="227" customFormat="1" ht="25.5">
      <c r="A106" s="421" t="s">
        <v>15038</v>
      </c>
      <c r="B106" s="182" t="s">
        <v>1119</v>
      </c>
      <c r="C106" s="186" t="s">
        <v>15037</v>
      </c>
      <c r="D106" s="230"/>
      <c r="E106" s="182" t="s">
        <v>883</v>
      </c>
      <c r="F106" s="182" t="s">
        <v>15038</v>
      </c>
      <c r="G106" s="182" t="s">
        <v>13217</v>
      </c>
      <c r="H106" s="183">
        <v>0</v>
      </c>
      <c r="I106" s="184" t="s">
        <v>15419</v>
      </c>
      <c r="J106" s="184" t="s">
        <v>1636</v>
      </c>
      <c r="K106" s="224"/>
      <c r="L106" s="224"/>
      <c r="M106" s="224"/>
      <c r="N106" s="224"/>
      <c r="O106" s="224"/>
      <c r="P106" s="185"/>
      <c r="Q106" s="285"/>
      <c r="R106" s="420" t="s">
        <v>15895</v>
      </c>
      <c r="S106" s="181"/>
      <c r="T106" s="181"/>
      <c r="U106" s="201"/>
      <c r="V106" s="226"/>
      <c r="AB106" s="228" t="str">
        <f t="shared" si="5"/>
        <v>GoldMetal Concentrators SA (Pty) Ltd.</v>
      </c>
    </row>
    <row r="107" spans="1:28" s="227" customFormat="1" ht="25.5">
      <c r="A107" s="421" t="s">
        <v>15040</v>
      </c>
      <c r="B107" s="182" t="s">
        <v>1119</v>
      </c>
      <c r="C107" s="186" t="s">
        <v>15039</v>
      </c>
      <c r="D107" s="230"/>
      <c r="E107" s="182" t="s">
        <v>2415</v>
      </c>
      <c r="F107" s="182" t="s">
        <v>15040</v>
      </c>
      <c r="G107" s="182" t="s">
        <v>13217</v>
      </c>
      <c r="H107" s="183">
        <v>0</v>
      </c>
      <c r="I107" s="184" t="s">
        <v>15103</v>
      </c>
      <c r="J107" s="184" t="s">
        <v>1729</v>
      </c>
      <c r="K107" s="224"/>
      <c r="L107" s="224"/>
      <c r="M107" s="224"/>
      <c r="N107" s="224"/>
      <c r="O107" s="224"/>
      <c r="P107" s="185"/>
      <c r="Q107" s="285"/>
      <c r="R107" s="420" t="s">
        <v>15895</v>
      </c>
      <c r="S107" s="181"/>
      <c r="T107" s="181"/>
      <c r="U107" s="201"/>
      <c r="V107" s="226"/>
      <c r="AB107" s="228" t="str">
        <f t="shared" si="5"/>
        <v>GoldMetallix Refining Inc.</v>
      </c>
    </row>
    <row r="108" spans="1:28" s="227" customFormat="1" ht="25.5">
      <c r="A108" s="421" t="s">
        <v>699</v>
      </c>
      <c r="B108" s="182" t="s">
        <v>1119</v>
      </c>
      <c r="C108" s="186" t="s">
        <v>2134</v>
      </c>
      <c r="D108" s="230"/>
      <c r="E108" s="182" t="s">
        <v>1090</v>
      </c>
      <c r="F108" s="182" t="s">
        <v>699</v>
      </c>
      <c r="G108" s="182" t="s">
        <v>13217</v>
      </c>
      <c r="H108" s="183">
        <v>0</v>
      </c>
      <c r="I108" s="184" t="s">
        <v>1613</v>
      </c>
      <c r="J108" s="184" t="s">
        <v>15779</v>
      </c>
      <c r="K108" s="224"/>
      <c r="L108" s="224"/>
      <c r="M108" s="224"/>
      <c r="N108" s="224"/>
      <c r="O108" s="224"/>
      <c r="P108" s="185"/>
      <c r="Q108" s="285"/>
      <c r="R108" s="420" t="s">
        <v>15895</v>
      </c>
      <c r="S108" s="181"/>
      <c r="T108" s="181"/>
      <c r="U108" s="201"/>
      <c r="V108" s="226"/>
      <c r="AB108" s="228" t="str">
        <f t="shared" si="5"/>
        <v>GoldMetalor Technologies (Hong Kong) Ltd.</v>
      </c>
    </row>
    <row r="109" spans="1:28" s="227" customFormat="1" ht="25.5">
      <c r="A109" s="421" t="s">
        <v>700</v>
      </c>
      <c r="B109" s="182" t="s">
        <v>1119</v>
      </c>
      <c r="C109" s="186" t="s">
        <v>2135</v>
      </c>
      <c r="D109" s="230"/>
      <c r="E109" s="182" t="s">
        <v>876</v>
      </c>
      <c r="F109" s="182" t="s">
        <v>700</v>
      </c>
      <c r="G109" s="182" t="s">
        <v>13217</v>
      </c>
      <c r="H109" s="183">
        <v>0</v>
      </c>
      <c r="I109" s="184" t="s">
        <v>12701</v>
      </c>
      <c r="J109" s="184" t="s">
        <v>10273</v>
      </c>
      <c r="K109" s="224"/>
      <c r="L109" s="224"/>
      <c r="M109" s="224"/>
      <c r="N109" s="224"/>
      <c r="O109" s="224"/>
      <c r="P109" s="185"/>
      <c r="Q109" s="285"/>
      <c r="R109" s="420" t="s">
        <v>15895</v>
      </c>
      <c r="S109" s="181"/>
      <c r="T109" s="181"/>
      <c r="U109" s="201"/>
      <c r="V109" s="226"/>
      <c r="AB109" s="228" t="str">
        <f t="shared" si="5"/>
        <v>GoldMetalor Technologies (Singapore) Pte., Ltd.</v>
      </c>
    </row>
    <row r="110" spans="1:28" s="227" customFormat="1" ht="25.5">
      <c r="A110" s="421" t="s">
        <v>1612</v>
      </c>
      <c r="B110" s="182" t="s">
        <v>1119</v>
      </c>
      <c r="C110" s="186" t="s">
        <v>1611</v>
      </c>
      <c r="D110" s="230"/>
      <c r="E110" s="182" t="s">
        <v>1090</v>
      </c>
      <c r="F110" s="182" t="s">
        <v>1612</v>
      </c>
      <c r="G110" s="182" t="s">
        <v>13217</v>
      </c>
      <c r="H110" s="183">
        <v>0</v>
      </c>
      <c r="I110" s="184" t="s">
        <v>2495</v>
      </c>
      <c r="J110" s="184" t="s">
        <v>13609</v>
      </c>
      <c r="K110" s="224"/>
      <c r="L110" s="224"/>
      <c r="M110" s="224"/>
      <c r="N110" s="224"/>
      <c r="O110" s="224"/>
      <c r="P110" s="185"/>
      <c r="Q110" s="285"/>
      <c r="R110" s="420" t="s">
        <v>15895</v>
      </c>
      <c r="S110" s="181"/>
      <c r="T110" s="181"/>
      <c r="U110" s="201"/>
      <c r="V110" s="226"/>
      <c r="AB110" s="228" t="str">
        <f t="shared" si="5"/>
        <v>GoldMetalor Technologies (Suzhou) Ltd.</v>
      </c>
    </row>
    <row r="111" spans="1:28" s="227" customFormat="1" ht="38.25">
      <c r="A111" s="421" t="s">
        <v>701</v>
      </c>
      <c r="B111" s="182" t="s">
        <v>1119</v>
      </c>
      <c r="C111" s="186" t="s">
        <v>2288</v>
      </c>
      <c r="D111" s="230"/>
      <c r="E111" s="182" t="s">
        <v>1088</v>
      </c>
      <c r="F111" s="182" t="s">
        <v>701</v>
      </c>
      <c r="G111" s="182" t="s">
        <v>13217</v>
      </c>
      <c r="H111" s="183">
        <v>0</v>
      </c>
      <c r="I111" s="184" t="s">
        <v>1614</v>
      </c>
      <c r="J111" s="184" t="s">
        <v>1615</v>
      </c>
      <c r="K111" s="224"/>
      <c r="L111" s="224"/>
      <c r="M111" s="224"/>
      <c r="N111" s="224"/>
      <c r="O111" s="224"/>
      <c r="P111" s="185"/>
      <c r="Q111" s="285"/>
      <c r="R111" s="420" t="s">
        <v>15897</v>
      </c>
      <c r="S111" s="181"/>
      <c r="T111" s="181"/>
      <c r="U111" s="201"/>
      <c r="V111" s="226"/>
      <c r="AB111" s="228" t="str">
        <f t="shared" si="5"/>
        <v>GoldMetalor Technologies S.A.</v>
      </c>
    </row>
    <row r="112" spans="1:28" s="227" customFormat="1" ht="25.5">
      <c r="A112" s="421" t="s">
        <v>702</v>
      </c>
      <c r="B112" s="182" t="s">
        <v>1119</v>
      </c>
      <c r="C112" s="186" t="s">
        <v>1217</v>
      </c>
      <c r="D112" s="230"/>
      <c r="E112" s="182" t="s">
        <v>2415</v>
      </c>
      <c r="F112" s="182" t="s">
        <v>702</v>
      </c>
      <c r="G112" s="182" t="s">
        <v>13217</v>
      </c>
      <c r="H112" s="183">
        <v>0</v>
      </c>
      <c r="I112" s="184" t="s">
        <v>1616</v>
      </c>
      <c r="J112" s="184" t="s">
        <v>1617</v>
      </c>
      <c r="K112" s="224"/>
      <c r="L112" s="224"/>
      <c r="M112" s="224"/>
      <c r="N112" s="224"/>
      <c r="O112" s="224"/>
      <c r="P112" s="185"/>
      <c r="Q112" s="285"/>
      <c r="R112" s="420" t="s">
        <v>15895</v>
      </c>
      <c r="S112" s="181"/>
      <c r="T112" s="181"/>
      <c r="U112" s="201"/>
      <c r="V112" s="226"/>
      <c r="AB112" s="228" t="str">
        <f t="shared" si="5"/>
        <v>GoldMetalor USA Refining Corporation</v>
      </c>
    </row>
    <row r="113" spans="1:28" s="227" customFormat="1" ht="25.5">
      <c r="A113" s="421" t="s">
        <v>703</v>
      </c>
      <c r="B113" s="182" t="s">
        <v>1119</v>
      </c>
      <c r="C113" s="186" t="s">
        <v>12407</v>
      </c>
      <c r="D113" s="230"/>
      <c r="E113" s="182" t="s">
        <v>1103</v>
      </c>
      <c r="F113" s="182" t="s">
        <v>703</v>
      </c>
      <c r="G113" s="182" t="s">
        <v>13217</v>
      </c>
      <c r="H113" s="183">
        <v>0</v>
      </c>
      <c r="I113" s="184" t="s">
        <v>1618</v>
      </c>
      <c r="J113" s="184" t="s">
        <v>12863</v>
      </c>
      <c r="K113" s="224"/>
      <c r="L113" s="224"/>
      <c r="M113" s="224"/>
      <c r="N113" s="224"/>
      <c r="O113" s="224"/>
      <c r="P113" s="185"/>
      <c r="Q113" s="285"/>
      <c r="R113" s="420" t="s">
        <v>15895</v>
      </c>
      <c r="S113" s="181"/>
      <c r="T113" s="181"/>
      <c r="U113" s="201"/>
      <c r="V113" s="226"/>
      <c r="AB113" s="228" t="str">
        <f t="shared" si="5"/>
        <v>GoldMetalurgica Met-Mex Penoles S.A. De C.V.</v>
      </c>
    </row>
    <row r="114" spans="1:28" s="227" customFormat="1" ht="25.5">
      <c r="A114" s="421" t="s">
        <v>704</v>
      </c>
      <c r="B114" s="182" t="s">
        <v>1119</v>
      </c>
      <c r="C114" s="186" t="s">
        <v>1153</v>
      </c>
      <c r="D114" s="230"/>
      <c r="E114" s="182" t="s">
        <v>1098</v>
      </c>
      <c r="F114" s="182" t="s">
        <v>704</v>
      </c>
      <c r="G114" s="182" t="s">
        <v>13217</v>
      </c>
      <c r="H114" s="183">
        <v>0</v>
      </c>
      <c r="I114" s="184" t="s">
        <v>1534</v>
      </c>
      <c r="J114" s="184" t="s">
        <v>1534</v>
      </c>
      <c r="K114" s="224"/>
      <c r="L114" s="224"/>
      <c r="M114" s="224"/>
      <c r="N114" s="224"/>
      <c r="O114" s="224"/>
      <c r="P114" s="185"/>
      <c r="Q114" s="285"/>
      <c r="R114" s="420" t="s">
        <v>15895</v>
      </c>
      <c r="S114" s="181"/>
      <c r="T114" s="181"/>
      <c r="U114" s="201"/>
      <c r="V114" s="226"/>
      <c r="AB114" s="228" t="str">
        <f t="shared" si="5"/>
        <v>GoldMitsubishi Materials Corporation</v>
      </c>
    </row>
    <row r="115" spans="1:28" s="227" customFormat="1" ht="25.5">
      <c r="A115" s="421" t="s">
        <v>705</v>
      </c>
      <c r="B115" s="182" t="s">
        <v>1119</v>
      </c>
      <c r="C115" s="186" t="s">
        <v>1218</v>
      </c>
      <c r="D115" s="230"/>
      <c r="E115" s="182" t="s">
        <v>1098</v>
      </c>
      <c r="F115" s="182" t="s">
        <v>705</v>
      </c>
      <c r="G115" s="182" t="s">
        <v>13217</v>
      </c>
      <c r="H115" s="183">
        <v>0</v>
      </c>
      <c r="I115" s="184" t="s">
        <v>1620</v>
      </c>
      <c r="J115" s="184" t="s">
        <v>1619</v>
      </c>
      <c r="K115" s="224"/>
      <c r="L115" s="224"/>
      <c r="M115" s="224"/>
      <c r="N115" s="224"/>
      <c r="O115" s="224"/>
      <c r="P115" s="185"/>
      <c r="Q115" s="285"/>
      <c r="R115" s="420" t="s">
        <v>15895</v>
      </c>
      <c r="S115" s="181"/>
      <c r="T115" s="181"/>
      <c r="U115" s="201"/>
      <c r="V115" s="226"/>
      <c r="AB115" s="228" t="str">
        <f t="shared" si="5"/>
        <v>GoldMitsui Mining and Smelting Co., Ltd.</v>
      </c>
    </row>
    <row r="116" spans="1:28" s="227" customFormat="1" ht="25.5">
      <c r="A116" s="421" t="s">
        <v>712</v>
      </c>
      <c r="B116" s="182" t="s">
        <v>1119</v>
      </c>
      <c r="C116" s="186" t="s">
        <v>15489</v>
      </c>
      <c r="D116" s="230"/>
      <c r="E116" s="182" t="s">
        <v>1088</v>
      </c>
      <c r="F116" s="182" t="s">
        <v>712</v>
      </c>
      <c r="G116" s="182" t="s">
        <v>13217</v>
      </c>
      <c r="H116" s="183">
        <v>0</v>
      </c>
      <c r="I116" s="184" t="s">
        <v>15492</v>
      </c>
      <c r="J116" s="184" t="s">
        <v>3772</v>
      </c>
      <c r="K116" s="224"/>
      <c r="L116" s="224"/>
      <c r="M116" s="224"/>
      <c r="N116" s="224"/>
      <c r="O116" s="224"/>
      <c r="P116" s="185"/>
      <c r="Q116" s="285"/>
      <c r="R116" s="420" t="s">
        <v>15895</v>
      </c>
      <c r="S116" s="181"/>
      <c r="T116" s="181"/>
      <c r="U116" s="201"/>
      <c r="V116" s="226"/>
      <c r="AB116" s="228" t="str">
        <f t="shared" si="5"/>
        <v>GoldMKS PAMP SA</v>
      </c>
    </row>
    <row r="117" spans="1:28" s="227" customFormat="1" ht="25.5">
      <c r="A117" s="421" t="s">
        <v>1379</v>
      </c>
      <c r="B117" s="182" t="s">
        <v>1119</v>
      </c>
      <c r="C117" s="186" t="s">
        <v>2155</v>
      </c>
      <c r="D117" s="230"/>
      <c r="E117" s="182" t="s">
        <v>1096</v>
      </c>
      <c r="F117" s="182" t="s">
        <v>1379</v>
      </c>
      <c r="G117" s="182" t="s">
        <v>13217</v>
      </c>
      <c r="H117" s="183">
        <v>0</v>
      </c>
      <c r="I117" s="184" t="s">
        <v>1685</v>
      </c>
      <c r="J117" s="184" t="s">
        <v>15545</v>
      </c>
      <c r="K117" s="224"/>
      <c r="L117" s="224"/>
      <c r="M117" s="224"/>
      <c r="N117" s="224"/>
      <c r="O117" s="224"/>
      <c r="P117" s="185"/>
      <c r="Q117" s="285"/>
      <c r="R117" s="420" t="s">
        <v>15895</v>
      </c>
      <c r="S117" s="181"/>
      <c r="T117" s="181"/>
      <c r="U117" s="201"/>
      <c r="V117" s="226"/>
      <c r="AB117" s="228" t="str">
        <f t="shared" si="5"/>
        <v>GoldMMTC-PAMP India Pvt., Ltd.</v>
      </c>
    </row>
    <row r="118" spans="1:28" s="227" customFormat="1" ht="25.5">
      <c r="A118" s="421" t="s">
        <v>2294</v>
      </c>
      <c r="B118" s="182" t="s">
        <v>1119</v>
      </c>
      <c r="C118" s="186" t="s">
        <v>2293</v>
      </c>
      <c r="D118" s="230"/>
      <c r="E118" s="182" t="s">
        <v>1105</v>
      </c>
      <c r="F118" s="182" t="s">
        <v>2294</v>
      </c>
      <c r="G118" s="182" t="s">
        <v>13217</v>
      </c>
      <c r="H118" s="183">
        <v>0</v>
      </c>
      <c r="I118" s="184" t="s">
        <v>2330</v>
      </c>
      <c r="J118" s="184" t="s">
        <v>2331</v>
      </c>
      <c r="K118" s="224"/>
      <c r="L118" s="224"/>
      <c r="M118" s="224"/>
      <c r="N118" s="224"/>
      <c r="O118" s="224"/>
      <c r="P118" s="185"/>
      <c r="Q118" s="285"/>
      <c r="R118" s="420" t="s">
        <v>15895</v>
      </c>
      <c r="S118" s="181"/>
      <c r="T118" s="181"/>
      <c r="U118" s="201"/>
      <c r="V118" s="226"/>
      <c r="AB118" s="228" t="str">
        <f t="shared" si="5"/>
        <v>GoldModeltech Sdn Bhd</v>
      </c>
    </row>
    <row r="119" spans="1:28" s="227" customFormat="1" ht="25.5">
      <c r="A119" s="421" t="s">
        <v>2192</v>
      </c>
      <c r="B119" s="182" t="s">
        <v>1119</v>
      </c>
      <c r="C119" s="186" t="s">
        <v>2191</v>
      </c>
      <c r="D119" s="230"/>
      <c r="E119" s="182" t="s">
        <v>1107</v>
      </c>
      <c r="F119" s="182" t="s">
        <v>2192</v>
      </c>
      <c r="G119" s="182" t="s">
        <v>13217</v>
      </c>
      <c r="H119" s="183">
        <v>0</v>
      </c>
      <c r="I119" s="184" t="s">
        <v>2295</v>
      </c>
      <c r="J119" s="184" t="s">
        <v>2193</v>
      </c>
      <c r="K119" s="224"/>
      <c r="L119" s="224"/>
      <c r="M119" s="224"/>
      <c r="N119" s="224"/>
      <c r="O119" s="224"/>
      <c r="P119" s="185"/>
      <c r="Q119" s="285"/>
      <c r="R119" s="420" t="s">
        <v>15895</v>
      </c>
      <c r="S119" s="181"/>
      <c r="T119" s="181"/>
      <c r="U119" s="201"/>
      <c r="V119" s="226"/>
      <c r="AB119" s="228" t="str">
        <f t="shared" si="5"/>
        <v>GoldMorris and Watson</v>
      </c>
    </row>
    <row r="120" spans="1:28" s="227" customFormat="1" ht="20.25">
      <c r="A120" s="421" t="s">
        <v>706</v>
      </c>
      <c r="B120" s="182" t="s">
        <v>1119</v>
      </c>
      <c r="C120" s="186" t="s">
        <v>901</v>
      </c>
      <c r="D120" s="230"/>
      <c r="E120" s="182" t="s">
        <v>873</v>
      </c>
      <c r="F120" s="182" t="s">
        <v>706</v>
      </c>
      <c r="G120" s="182" t="s">
        <v>13217</v>
      </c>
      <c r="H120" s="183">
        <v>0</v>
      </c>
      <c r="I120" s="184" t="s">
        <v>1622</v>
      </c>
      <c r="J120" s="184" t="s">
        <v>9870</v>
      </c>
      <c r="K120" s="224"/>
      <c r="L120" s="224"/>
      <c r="M120" s="224"/>
      <c r="N120" s="224"/>
      <c r="O120" s="224"/>
      <c r="P120" s="185"/>
      <c r="Q120" s="285"/>
      <c r="R120" s="420" t="s">
        <v>15896</v>
      </c>
      <c r="S120" s="181"/>
      <c r="T120" s="181"/>
      <c r="U120" s="201"/>
      <c r="V120" s="226"/>
      <c r="AB120" s="228" t="str">
        <f t="shared" si="5"/>
        <v>GoldMoscow Special Alloys Processing Plant</v>
      </c>
    </row>
    <row r="121" spans="1:28" s="227" customFormat="1" ht="25.5">
      <c r="A121" s="421" t="s">
        <v>707</v>
      </c>
      <c r="B121" s="182" t="s">
        <v>1119</v>
      </c>
      <c r="C121" s="186" t="s">
        <v>12409</v>
      </c>
      <c r="D121" s="230"/>
      <c r="E121" s="182" t="s">
        <v>879</v>
      </c>
      <c r="F121" s="182" t="s">
        <v>707</v>
      </c>
      <c r="G121" s="182" t="s">
        <v>13217</v>
      </c>
      <c r="H121" s="183">
        <v>0</v>
      </c>
      <c r="I121" s="184" t="s">
        <v>1623</v>
      </c>
      <c r="J121" s="184" t="s">
        <v>11246</v>
      </c>
      <c r="K121" s="224"/>
      <c r="L121" s="224"/>
      <c r="M121" s="224"/>
      <c r="N121" s="224"/>
      <c r="O121" s="224"/>
      <c r="P121" s="185"/>
      <c r="Q121" s="285"/>
      <c r="R121" s="420" t="s">
        <v>15895</v>
      </c>
      <c r="S121" s="181"/>
      <c r="T121" s="181"/>
      <c r="U121" s="201"/>
      <c r="V121" s="226"/>
      <c r="AB121" s="228" t="str">
        <f t="shared" si="5"/>
        <v>GoldNadir Metal Rafineri San. Ve Tic. A.S.</v>
      </c>
    </row>
    <row r="122" spans="1:28" s="227" customFormat="1" ht="25.5">
      <c r="A122" s="421" t="s">
        <v>708</v>
      </c>
      <c r="B122" s="182" t="s">
        <v>1119</v>
      </c>
      <c r="C122" s="186" t="s">
        <v>1219</v>
      </c>
      <c r="D122" s="230"/>
      <c r="E122" s="182" t="s">
        <v>881</v>
      </c>
      <c r="F122" s="182" t="s">
        <v>708</v>
      </c>
      <c r="G122" s="182" t="s">
        <v>13217</v>
      </c>
      <c r="H122" s="183">
        <v>0</v>
      </c>
      <c r="I122" s="184" t="s">
        <v>1624</v>
      </c>
      <c r="J122" s="184" t="s">
        <v>11997</v>
      </c>
      <c r="K122" s="224"/>
      <c r="L122" s="224"/>
      <c r="M122" s="224"/>
      <c r="N122" s="224"/>
      <c r="O122" s="224"/>
      <c r="P122" s="185"/>
      <c r="Q122" s="285"/>
      <c r="R122" s="420" t="s">
        <v>15895</v>
      </c>
      <c r="S122" s="181"/>
      <c r="T122" s="181"/>
      <c r="U122" s="201"/>
      <c r="V122" s="226"/>
      <c r="AB122" s="228" t="str">
        <f t="shared" si="5"/>
        <v>GoldNavoi Mining and Metallurgical Combinat</v>
      </c>
    </row>
    <row r="123" spans="1:28" s="227" customFormat="1" ht="25.5">
      <c r="A123" s="421" t="s">
        <v>12899</v>
      </c>
      <c r="B123" s="182" t="s">
        <v>1119</v>
      </c>
      <c r="C123" s="186" t="s">
        <v>12898</v>
      </c>
      <c r="D123" s="230"/>
      <c r="E123" s="182" t="s">
        <v>1101</v>
      </c>
      <c r="F123" s="182" t="s">
        <v>12899</v>
      </c>
      <c r="G123" s="182" t="s">
        <v>13217</v>
      </c>
      <c r="H123" s="183">
        <v>0</v>
      </c>
      <c r="I123" s="184" t="s">
        <v>12916</v>
      </c>
      <c r="J123" s="184" t="s">
        <v>12849</v>
      </c>
      <c r="K123" s="224"/>
      <c r="L123" s="224"/>
      <c r="M123" s="224"/>
      <c r="N123" s="224"/>
      <c r="O123" s="224"/>
      <c r="P123" s="185"/>
      <c r="Q123" s="285"/>
      <c r="R123" s="420" t="s">
        <v>15895</v>
      </c>
      <c r="S123" s="181"/>
      <c r="T123" s="181"/>
      <c r="U123" s="201"/>
      <c r="V123" s="226"/>
      <c r="AB123" s="228" t="str">
        <f t="shared" si="5"/>
        <v>GoldNH Recytech Company</v>
      </c>
    </row>
    <row r="124" spans="1:28" s="227" customFormat="1" ht="25.5">
      <c r="A124" s="421" t="s">
        <v>709</v>
      </c>
      <c r="B124" s="182" t="s">
        <v>1119</v>
      </c>
      <c r="C124" s="186" t="s">
        <v>2138</v>
      </c>
      <c r="D124" s="230"/>
      <c r="E124" s="182" t="s">
        <v>1098</v>
      </c>
      <c r="F124" s="182" t="s">
        <v>709</v>
      </c>
      <c r="G124" s="182" t="s">
        <v>13217</v>
      </c>
      <c r="H124" s="183">
        <v>0</v>
      </c>
      <c r="I124" s="184" t="s">
        <v>1625</v>
      </c>
      <c r="J124" s="184" t="s">
        <v>1626</v>
      </c>
      <c r="K124" s="224"/>
      <c r="L124" s="224"/>
      <c r="M124" s="224"/>
      <c r="N124" s="224"/>
      <c r="O124" s="224"/>
      <c r="P124" s="185"/>
      <c r="Q124" s="285"/>
      <c r="R124" s="420" t="s">
        <v>15895</v>
      </c>
      <c r="S124" s="181"/>
      <c r="T124" s="181"/>
      <c r="U124" s="201"/>
      <c r="V124" s="226"/>
      <c r="AB124" s="228" t="str">
        <f t="shared" si="5"/>
        <v>GoldNihon Material Co., Ltd.</v>
      </c>
    </row>
    <row r="125" spans="1:28" s="227" customFormat="1" ht="25.5">
      <c r="A125" s="421" t="s">
        <v>2189</v>
      </c>
      <c r="B125" s="182" t="s">
        <v>1119</v>
      </c>
      <c r="C125" s="186" t="s">
        <v>12413</v>
      </c>
      <c r="D125" s="230"/>
      <c r="E125" s="182" t="s">
        <v>1084</v>
      </c>
      <c r="F125" s="182" t="s">
        <v>2189</v>
      </c>
      <c r="G125" s="182" t="s">
        <v>13217</v>
      </c>
      <c r="H125" s="183">
        <v>0</v>
      </c>
      <c r="I125" s="184" t="s">
        <v>2190</v>
      </c>
      <c r="J125" s="184" t="s">
        <v>2786</v>
      </c>
      <c r="K125" s="224"/>
      <c r="L125" s="224"/>
      <c r="M125" s="224"/>
      <c r="N125" s="224"/>
      <c r="O125" s="224"/>
      <c r="P125" s="185"/>
      <c r="Q125" s="285"/>
      <c r="R125" s="420" t="s">
        <v>15895</v>
      </c>
      <c r="S125" s="181"/>
      <c r="T125" s="181"/>
      <c r="U125" s="201"/>
      <c r="V125" s="226"/>
      <c r="AB125" s="228" t="str">
        <f t="shared" si="5"/>
        <v>GoldOgussa Osterreichische Gold- und Silber-Scheideanstalt GmbH</v>
      </c>
    </row>
    <row r="126" spans="1:28" s="227" customFormat="1" ht="25.5">
      <c r="A126" s="421" t="s">
        <v>710</v>
      </c>
      <c r="B126" s="182" t="s">
        <v>1119</v>
      </c>
      <c r="C126" s="186" t="s">
        <v>2139</v>
      </c>
      <c r="D126" s="230"/>
      <c r="E126" s="182" t="s">
        <v>1098</v>
      </c>
      <c r="F126" s="182" t="s">
        <v>710</v>
      </c>
      <c r="G126" s="182" t="s">
        <v>13217</v>
      </c>
      <c r="H126" s="183">
        <v>0</v>
      </c>
      <c r="I126" s="184" t="s">
        <v>1628</v>
      </c>
      <c r="J126" s="184" t="s">
        <v>1629</v>
      </c>
      <c r="K126" s="224"/>
      <c r="L126" s="224"/>
      <c r="M126" s="224"/>
      <c r="N126" s="224"/>
      <c r="O126" s="224"/>
      <c r="P126" s="185"/>
      <c r="Q126" s="285"/>
      <c r="R126" s="420" t="s">
        <v>15895</v>
      </c>
      <c r="S126" s="181"/>
      <c r="T126" s="181"/>
      <c r="U126" s="201"/>
      <c r="V126" s="226"/>
      <c r="AB126" s="228" t="str">
        <f t="shared" si="5"/>
        <v>GoldOhura Precious Metal Industry Co., Ltd.</v>
      </c>
    </row>
    <row r="127" spans="1:28" s="227" customFormat="1" ht="25.5">
      <c r="A127" s="421" t="s">
        <v>711</v>
      </c>
      <c r="B127" s="182" t="s">
        <v>1119</v>
      </c>
      <c r="C127" s="186" t="s">
        <v>2240</v>
      </c>
      <c r="D127" s="230"/>
      <c r="E127" s="182" t="s">
        <v>873</v>
      </c>
      <c r="F127" s="182" t="s">
        <v>711</v>
      </c>
      <c r="G127" s="182" t="s">
        <v>13217</v>
      </c>
      <c r="H127" s="183">
        <v>0</v>
      </c>
      <c r="I127" s="184" t="s">
        <v>1630</v>
      </c>
      <c r="J127" s="184" t="s">
        <v>10013</v>
      </c>
      <c r="K127" s="224"/>
      <c r="L127" s="224"/>
      <c r="M127" s="224"/>
      <c r="N127" s="224"/>
      <c r="O127" s="224"/>
      <c r="P127" s="185"/>
      <c r="Q127" s="285"/>
      <c r="R127" s="420" t="s">
        <v>15896</v>
      </c>
      <c r="S127" s="181"/>
      <c r="T127" s="181"/>
      <c r="U127" s="201"/>
      <c r="V127" s="226"/>
      <c r="AB127" s="228" t="str">
        <f t="shared" si="5"/>
        <v>GoldOJSC "The Gulidov Krasnoyarsk Non-Ferrous Metals Plant" (OJSC Krastsvetmet)</v>
      </c>
    </row>
    <row r="128" spans="1:28" s="227" customFormat="1" ht="25.5">
      <c r="A128" s="421" t="s">
        <v>2425</v>
      </c>
      <c r="B128" s="182" t="s">
        <v>1119</v>
      </c>
      <c r="C128" s="186" t="s">
        <v>2424</v>
      </c>
      <c r="D128" s="230"/>
      <c r="E128" s="182" t="s">
        <v>2415</v>
      </c>
      <c r="F128" s="182" t="s">
        <v>2425</v>
      </c>
      <c r="G128" s="182" t="s">
        <v>13217</v>
      </c>
      <c r="H128" s="183">
        <v>0</v>
      </c>
      <c r="I128" s="184" t="s">
        <v>1531</v>
      </c>
      <c r="J128" s="184" t="s">
        <v>1532</v>
      </c>
      <c r="K128" s="224"/>
      <c r="L128" s="224"/>
      <c r="M128" s="224"/>
      <c r="N128" s="224"/>
      <c r="O128" s="224"/>
      <c r="P128" s="185"/>
      <c r="Q128" s="285"/>
      <c r="R128" s="420" t="s">
        <v>15895</v>
      </c>
      <c r="S128" s="181"/>
      <c r="T128" s="181"/>
      <c r="U128" s="201"/>
      <c r="V128" s="226"/>
      <c r="AB128" s="228" t="str">
        <f t="shared" si="5"/>
        <v>GoldPease &amp; Curren</v>
      </c>
    </row>
    <row r="129" spans="1:28" s="227" customFormat="1" ht="25.5">
      <c r="A129" s="421" t="s">
        <v>713</v>
      </c>
      <c r="B129" s="182" t="s">
        <v>1119</v>
      </c>
      <c r="C129" s="186" t="s">
        <v>2140</v>
      </c>
      <c r="D129" s="230"/>
      <c r="E129" s="182" t="s">
        <v>1090</v>
      </c>
      <c r="F129" s="182" t="s">
        <v>713</v>
      </c>
      <c r="G129" s="182" t="s">
        <v>13217</v>
      </c>
      <c r="H129" s="183">
        <v>0</v>
      </c>
      <c r="I129" s="184" t="s">
        <v>2461</v>
      </c>
      <c r="J129" s="184" t="s">
        <v>13597</v>
      </c>
      <c r="K129" s="224"/>
      <c r="L129" s="224"/>
      <c r="M129" s="224"/>
      <c r="N129" s="224"/>
      <c r="O129" s="224"/>
      <c r="P129" s="185"/>
      <c r="Q129" s="285"/>
      <c r="R129" s="420" t="s">
        <v>15895</v>
      </c>
      <c r="S129" s="181"/>
      <c r="T129" s="181"/>
      <c r="U129" s="201"/>
      <c r="V129" s="226"/>
      <c r="AB129" s="228" t="str">
        <f t="shared" si="5"/>
        <v>GoldPenglai Penggang Gold Industry Co., Ltd.</v>
      </c>
    </row>
    <row r="130" spans="1:28" s="227" customFormat="1" ht="25.5">
      <c r="A130" s="421" t="s">
        <v>2497</v>
      </c>
      <c r="B130" s="182" t="s">
        <v>1119</v>
      </c>
      <c r="C130" s="186" t="s">
        <v>2496</v>
      </c>
      <c r="D130" s="230"/>
      <c r="E130" s="182" t="s">
        <v>1089</v>
      </c>
      <c r="F130" s="182" t="s">
        <v>2497</v>
      </c>
      <c r="G130" s="182" t="s">
        <v>13217</v>
      </c>
      <c r="H130" s="183">
        <v>0</v>
      </c>
      <c r="I130" s="184" t="s">
        <v>2498</v>
      </c>
      <c r="J130" s="184" t="s">
        <v>2499</v>
      </c>
      <c r="K130" s="224"/>
      <c r="L130" s="224"/>
      <c r="M130" s="224"/>
      <c r="N130" s="224"/>
      <c r="O130" s="224"/>
      <c r="P130" s="185"/>
      <c r="Q130" s="285"/>
      <c r="R130" s="420" t="s">
        <v>15895</v>
      </c>
      <c r="S130" s="181"/>
      <c r="T130" s="181"/>
      <c r="U130" s="201"/>
      <c r="V130" s="226"/>
      <c r="AB130" s="228" t="str">
        <f t="shared" si="5"/>
        <v>GoldPlanta Recuperadora de Metales SpA</v>
      </c>
    </row>
    <row r="131" spans="1:28" s="227" customFormat="1" ht="20.25">
      <c r="A131" s="421" t="s">
        <v>714</v>
      </c>
      <c r="B131" s="182" t="s">
        <v>1119</v>
      </c>
      <c r="C131" s="186" t="s">
        <v>902</v>
      </c>
      <c r="D131" s="230"/>
      <c r="E131" s="182" t="s">
        <v>873</v>
      </c>
      <c r="F131" s="182" t="s">
        <v>714</v>
      </c>
      <c r="G131" s="182" t="s">
        <v>13217</v>
      </c>
      <c r="H131" s="183">
        <v>0</v>
      </c>
      <c r="I131" s="184" t="s">
        <v>1632</v>
      </c>
      <c r="J131" s="184" t="s">
        <v>9873</v>
      </c>
      <c r="K131" s="224"/>
      <c r="L131" s="224"/>
      <c r="M131" s="224"/>
      <c r="N131" s="224"/>
      <c r="O131" s="224"/>
      <c r="P131" s="185"/>
      <c r="Q131" s="285"/>
      <c r="R131" s="420" t="s">
        <v>15896</v>
      </c>
      <c r="S131" s="181"/>
      <c r="T131" s="181"/>
      <c r="U131" s="201"/>
      <c r="V131" s="226"/>
      <c r="AB131" s="228" t="str">
        <f t="shared" si="5"/>
        <v>GoldPrioksky Plant of Non-Ferrous Metals</v>
      </c>
    </row>
    <row r="132" spans="1:28" s="227" customFormat="1" ht="25.5">
      <c r="A132" s="421" t="s">
        <v>715</v>
      </c>
      <c r="B132" s="182" t="s">
        <v>1119</v>
      </c>
      <c r="C132" s="186" t="s">
        <v>1220</v>
      </c>
      <c r="D132" s="230"/>
      <c r="E132" s="182" t="s">
        <v>1095</v>
      </c>
      <c r="F132" s="182" t="s">
        <v>715</v>
      </c>
      <c r="G132" s="182" t="s">
        <v>13217</v>
      </c>
      <c r="H132" s="183">
        <v>0</v>
      </c>
      <c r="I132" s="184" t="s">
        <v>1633</v>
      </c>
      <c r="J132" s="184" t="s">
        <v>5985</v>
      </c>
      <c r="K132" s="224"/>
      <c r="L132" s="224"/>
      <c r="M132" s="224"/>
      <c r="N132" s="224"/>
      <c r="O132" s="224"/>
      <c r="P132" s="185"/>
      <c r="Q132" s="285"/>
      <c r="R132" s="420" t="s">
        <v>15895</v>
      </c>
      <c r="S132" s="181"/>
      <c r="T132" s="181"/>
      <c r="U132" s="201"/>
      <c r="V132" s="226"/>
      <c r="AB132" s="228" t="str">
        <f t="shared" si="5"/>
        <v>GoldPT Aneka Tambang (Persero) Tbk</v>
      </c>
    </row>
    <row r="133" spans="1:28" s="227" customFormat="1" ht="25.5">
      <c r="A133" s="421" t="s">
        <v>716</v>
      </c>
      <c r="B133" s="182" t="s">
        <v>1119</v>
      </c>
      <c r="C133" s="186" t="s">
        <v>12410</v>
      </c>
      <c r="D133" s="230"/>
      <c r="E133" s="182" t="s">
        <v>1088</v>
      </c>
      <c r="F133" s="182" t="s">
        <v>716</v>
      </c>
      <c r="G133" s="182" t="s">
        <v>13217</v>
      </c>
      <c r="H133" s="183">
        <v>0</v>
      </c>
      <c r="I133" s="184" t="s">
        <v>1634</v>
      </c>
      <c r="J133" s="184" t="s">
        <v>1615</v>
      </c>
      <c r="K133" s="224"/>
      <c r="L133" s="224"/>
      <c r="M133" s="224"/>
      <c r="N133" s="224"/>
      <c r="O133" s="224"/>
      <c r="P133" s="185"/>
      <c r="Q133" s="285"/>
      <c r="R133" s="420" t="s">
        <v>15895</v>
      </c>
      <c r="S133" s="181"/>
      <c r="T133" s="181"/>
      <c r="U133" s="201"/>
      <c r="V133" s="226"/>
      <c r="AB133" s="228" t="str">
        <f t="shared" ref="AB133" si="6">B133&amp;C133</f>
        <v>GoldPX Precinox S.A.</v>
      </c>
    </row>
    <row r="134" spans="1:28" s="227" customFormat="1" ht="25.5">
      <c r="A134" s="421" t="s">
        <v>13156</v>
      </c>
      <c r="B134" s="182" t="s">
        <v>1119</v>
      </c>
      <c r="C134" s="186" t="s">
        <v>13155</v>
      </c>
      <c r="D134" s="230"/>
      <c r="E134" s="182" t="s">
        <v>2415</v>
      </c>
      <c r="F134" s="182" t="s">
        <v>13156</v>
      </c>
      <c r="G134" s="182" t="s">
        <v>13217</v>
      </c>
      <c r="H134" s="183">
        <v>0</v>
      </c>
      <c r="I134" s="184" t="s">
        <v>13216</v>
      </c>
      <c r="J134" s="184" t="s">
        <v>1627</v>
      </c>
      <c r="K134" s="224"/>
      <c r="L134" s="224"/>
      <c r="M134" s="224"/>
      <c r="N134" s="224"/>
      <c r="O134" s="224"/>
      <c r="P134" s="185"/>
      <c r="Q134" s="285"/>
      <c r="R134" s="420" t="s">
        <v>15895</v>
      </c>
      <c r="S134" s="181"/>
      <c r="T134" s="181"/>
      <c r="U134" s="201"/>
      <c r="V134" s="226"/>
      <c r="AB134" s="228" t="str">
        <f t="shared" ref="AB134:AB165" si="7">B134&amp;C134</f>
        <v>GoldQG Refining, LLC</v>
      </c>
    </row>
    <row r="135" spans="1:28" s="227" customFormat="1" ht="25.5">
      <c r="A135" s="421" t="s">
        <v>717</v>
      </c>
      <c r="B135" s="182" t="s">
        <v>1119</v>
      </c>
      <c r="C135" s="186" t="s">
        <v>2142</v>
      </c>
      <c r="D135" s="230"/>
      <c r="E135" s="182" t="s">
        <v>883</v>
      </c>
      <c r="F135" s="182" t="s">
        <v>717</v>
      </c>
      <c r="G135" s="182" t="s">
        <v>13217</v>
      </c>
      <c r="H135" s="183">
        <v>0</v>
      </c>
      <c r="I135" s="184" t="s">
        <v>1635</v>
      </c>
      <c r="J135" s="184" t="s">
        <v>1636</v>
      </c>
      <c r="K135" s="224"/>
      <c r="L135" s="224"/>
      <c r="M135" s="224"/>
      <c r="N135" s="224"/>
      <c r="O135" s="224"/>
      <c r="P135" s="185"/>
      <c r="Q135" s="285"/>
      <c r="R135" s="420" t="s">
        <v>15895</v>
      </c>
      <c r="S135" s="181"/>
      <c r="T135" s="181"/>
      <c r="U135" s="201"/>
      <c r="V135" s="226"/>
      <c r="AB135" s="228" t="str">
        <f t="shared" si="7"/>
        <v>GoldRand Refinery (Pty) Ltd.</v>
      </c>
    </row>
    <row r="136" spans="1:28" s="227" customFormat="1" ht="25.5">
      <c r="A136" s="421" t="s">
        <v>669</v>
      </c>
      <c r="B136" s="182" t="s">
        <v>1119</v>
      </c>
      <c r="C136" s="186" t="s">
        <v>12900</v>
      </c>
      <c r="D136" s="230"/>
      <c r="E136" s="182" t="s">
        <v>1090</v>
      </c>
      <c r="F136" s="182" t="s">
        <v>669</v>
      </c>
      <c r="G136" s="182" t="s">
        <v>13217</v>
      </c>
      <c r="H136" s="183">
        <v>0</v>
      </c>
      <c r="I136" s="184" t="s">
        <v>1575</v>
      </c>
      <c r="J136" s="184" t="s">
        <v>13607</v>
      </c>
      <c r="K136" s="224"/>
      <c r="L136" s="224"/>
      <c r="M136" s="224"/>
      <c r="N136" s="224"/>
      <c r="O136" s="224"/>
      <c r="P136" s="185"/>
      <c r="Q136" s="285"/>
      <c r="R136" s="420" t="s">
        <v>15895</v>
      </c>
      <c r="S136" s="181"/>
      <c r="T136" s="181"/>
      <c r="U136" s="201"/>
      <c r="V136" s="226"/>
      <c r="AB136" s="228" t="str">
        <f t="shared" si="7"/>
        <v>GoldRefinery of Seemine Gold Co., Ltd.</v>
      </c>
    </row>
    <row r="137" spans="1:28" s="227" customFormat="1" ht="25.5">
      <c r="A137" s="421" t="s">
        <v>2299</v>
      </c>
      <c r="B137" s="182" t="s">
        <v>1119</v>
      </c>
      <c r="C137" s="186" t="s">
        <v>13769</v>
      </c>
      <c r="D137" s="230"/>
      <c r="E137" s="182" t="s">
        <v>1106</v>
      </c>
      <c r="F137" s="182" t="s">
        <v>2299</v>
      </c>
      <c r="G137" s="182" t="s">
        <v>13217</v>
      </c>
      <c r="H137" s="183">
        <v>0</v>
      </c>
      <c r="I137" s="184" t="s">
        <v>2332</v>
      </c>
      <c r="J137" s="184" t="s">
        <v>8875</v>
      </c>
      <c r="K137" s="224"/>
      <c r="L137" s="224"/>
      <c r="M137" s="224"/>
      <c r="N137" s="224"/>
      <c r="O137" s="224"/>
      <c r="P137" s="185"/>
      <c r="Q137" s="285"/>
      <c r="R137" s="420" t="s">
        <v>15895</v>
      </c>
      <c r="S137" s="181"/>
      <c r="T137" s="181"/>
      <c r="U137" s="201"/>
      <c r="V137" s="226"/>
      <c r="AB137" s="228" t="str">
        <f t="shared" si="7"/>
        <v>GoldREMONDIS PMR B.V.</v>
      </c>
    </row>
    <row r="138" spans="1:28" s="227" customFormat="1" ht="25.5">
      <c r="A138" s="421" t="s">
        <v>718</v>
      </c>
      <c r="B138" s="182" t="s">
        <v>1119</v>
      </c>
      <c r="C138" s="186" t="s">
        <v>903</v>
      </c>
      <c r="D138" s="230"/>
      <c r="E138" s="182" t="s">
        <v>1087</v>
      </c>
      <c r="F138" s="182" t="s">
        <v>718</v>
      </c>
      <c r="G138" s="182" t="s">
        <v>13217</v>
      </c>
      <c r="H138" s="183">
        <v>0</v>
      </c>
      <c r="I138" s="184" t="s">
        <v>1637</v>
      </c>
      <c r="J138" s="184" t="s">
        <v>1595</v>
      </c>
      <c r="K138" s="224"/>
      <c r="L138" s="224"/>
      <c r="M138" s="224"/>
      <c r="N138" s="224"/>
      <c r="O138" s="224"/>
      <c r="P138" s="185"/>
      <c r="Q138" s="285"/>
      <c r="R138" s="420" t="s">
        <v>15895</v>
      </c>
      <c r="S138" s="181"/>
      <c r="T138" s="181"/>
      <c r="U138" s="201"/>
      <c r="V138" s="226"/>
      <c r="AB138" s="228" t="str">
        <f t="shared" si="7"/>
        <v>GoldRoyal Canadian Mint</v>
      </c>
    </row>
    <row r="139" spans="1:28" s="227" customFormat="1" ht="25.5">
      <c r="A139" s="421" t="s">
        <v>2242</v>
      </c>
      <c r="B139" s="182" t="s">
        <v>1119</v>
      </c>
      <c r="C139" s="186" t="s">
        <v>2241</v>
      </c>
      <c r="D139" s="230"/>
      <c r="E139" s="182" t="s">
        <v>1094</v>
      </c>
      <c r="F139" s="182" t="s">
        <v>2242</v>
      </c>
      <c r="G139" s="182" t="s">
        <v>13217</v>
      </c>
      <c r="H139" s="183">
        <v>0</v>
      </c>
      <c r="I139" s="184" t="s">
        <v>2243</v>
      </c>
      <c r="J139" s="184" t="s">
        <v>2243</v>
      </c>
      <c r="K139" s="224"/>
      <c r="L139" s="224"/>
      <c r="M139" s="224"/>
      <c r="N139" s="224"/>
      <c r="O139" s="224"/>
      <c r="P139" s="185"/>
      <c r="Q139" s="285"/>
      <c r="R139" s="420" t="s">
        <v>15895</v>
      </c>
      <c r="S139" s="181"/>
      <c r="T139" s="181"/>
      <c r="U139" s="201"/>
      <c r="V139" s="226"/>
      <c r="AB139" s="228" t="str">
        <f t="shared" si="7"/>
        <v>GoldSAAMP</v>
      </c>
    </row>
    <row r="140" spans="1:28" s="227" customFormat="1" ht="25.5">
      <c r="A140" s="421" t="s">
        <v>719</v>
      </c>
      <c r="B140" s="182" t="s">
        <v>1119</v>
      </c>
      <c r="C140" s="186" t="s">
        <v>1154</v>
      </c>
      <c r="D140" s="230"/>
      <c r="E140" s="182" t="s">
        <v>2415</v>
      </c>
      <c r="F140" s="182" t="s">
        <v>719</v>
      </c>
      <c r="G140" s="182" t="s">
        <v>13217</v>
      </c>
      <c r="H140" s="183">
        <v>0</v>
      </c>
      <c r="I140" s="184" t="s">
        <v>1638</v>
      </c>
      <c r="J140" s="184" t="s">
        <v>1639</v>
      </c>
      <c r="K140" s="224"/>
      <c r="L140" s="224"/>
      <c r="M140" s="224"/>
      <c r="N140" s="224"/>
      <c r="O140" s="224"/>
      <c r="P140" s="185"/>
      <c r="Q140" s="285"/>
      <c r="R140" s="420" t="s">
        <v>15895</v>
      </c>
      <c r="S140" s="181"/>
      <c r="T140" s="181"/>
      <c r="U140" s="201"/>
      <c r="V140" s="226"/>
      <c r="AB140" s="228" t="str">
        <f t="shared" si="7"/>
        <v>GoldSabin Metal Corp.</v>
      </c>
    </row>
    <row r="141" spans="1:28" s="227" customFormat="1" ht="25.5">
      <c r="A141" s="421" t="s">
        <v>2501</v>
      </c>
      <c r="B141" s="182" t="s">
        <v>1119</v>
      </c>
      <c r="C141" s="186" t="s">
        <v>2500</v>
      </c>
      <c r="D141" s="230"/>
      <c r="E141" s="182" t="s">
        <v>1097</v>
      </c>
      <c r="F141" s="182" t="s">
        <v>2501</v>
      </c>
      <c r="G141" s="182" t="s">
        <v>13217</v>
      </c>
      <c r="H141" s="183">
        <v>0</v>
      </c>
      <c r="I141" s="184" t="s">
        <v>1562</v>
      </c>
      <c r="J141" s="184" t="s">
        <v>6448</v>
      </c>
      <c r="K141" s="224"/>
      <c r="L141" s="224"/>
      <c r="M141" s="224"/>
      <c r="N141" s="224"/>
      <c r="O141" s="224"/>
      <c r="P141" s="185"/>
      <c r="Q141" s="285"/>
      <c r="R141" s="420" t="s">
        <v>15895</v>
      </c>
      <c r="S141" s="181"/>
      <c r="T141" s="181"/>
      <c r="U141" s="201"/>
      <c r="V141" s="226"/>
      <c r="AB141" s="228" t="str">
        <f t="shared" si="7"/>
        <v>GoldSafimet S.p.A</v>
      </c>
    </row>
    <row r="142" spans="1:28" s="227" customFormat="1" ht="25.5">
      <c r="A142" s="421" t="s">
        <v>2301</v>
      </c>
      <c r="B142" s="182" t="s">
        <v>1119</v>
      </c>
      <c r="C142" s="186" t="s">
        <v>2300</v>
      </c>
      <c r="D142" s="230"/>
      <c r="E142" s="182" t="s">
        <v>13474</v>
      </c>
      <c r="F142" s="182" t="s">
        <v>2301</v>
      </c>
      <c r="G142" s="182" t="s">
        <v>13217</v>
      </c>
      <c r="H142" s="183">
        <v>0</v>
      </c>
      <c r="I142" s="184" t="s">
        <v>2302</v>
      </c>
      <c r="J142" s="184" t="s">
        <v>4133</v>
      </c>
      <c r="K142" s="224"/>
      <c r="L142" s="224"/>
      <c r="M142" s="224"/>
      <c r="N142" s="224"/>
      <c r="O142" s="224"/>
      <c r="P142" s="185"/>
      <c r="Q142" s="285"/>
      <c r="R142" s="420" t="s">
        <v>15895</v>
      </c>
      <c r="S142" s="181"/>
      <c r="T142" s="181"/>
      <c r="U142" s="201"/>
      <c r="V142" s="226"/>
      <c r="AB142" s="228" t="str">
        <f t="shared" si="7"/>
        <v>GoldSAFINA A.S.</v>
      </c>
    </row>
    <row r="143" spans="1:28" s="227" customFormat="1" ht="25.5">
      <c r="A143" s="421" t="s">
        <v>2304</v>
      </c>
      <c r="B143" s="182" t="s">
        <v>1119</v>
      </c>
      <c r="C143" s="186" t="s">
        <v>2303</v>
      </c>
      <c r="D143" s="230"/>
      <c r="E143" s="182" t="s">
        <v>1096</v>
      </c>
      <c r="F143" s="182" t="s">
        <v>2304</v>
      </c>
      <c r="G143" s="182" t="s">
        <v>13217</v>
      </c>
      <c r="H143" s="183">
        <v>0</v>
      </c>
      <c r="I143" s="184" t="s">
        <v>2305</v>
      </c>
      <c r="J143" s="184" t="s">
        <v>15544</v>
      </c>
      <c r="K143" s="224"/>
      <c r="L143" s="224"/>
      <c r="M143" s="224"/>
      <c r="N143" s="224"/>
      <c r="O143" s="224"/>
      <c r="P143" s="185"/>
      <c r="Q143" s="285"/>
      <c r="R143" s="420" t="s">
        <v>15895</v>
      </c>
      <c r="S143" s="181"/>
      <c r="T143" s="181"/>
      <c r="U143" s="201"/>
      <c r="V143" s="226"/>
      <c r="AB143" s="228" t="str">
        <f t="shared" si="7"/>
        <v>GoldSai Refinery</v>
      </c>
    </row>
    <row r="144" spans="1:28" s="227" customFormat="1" ht="25.5">
      <c r="A144" s="421" t="s">
        <v>15491</v>
      </c>
      <c r="B144" s="182" t="s">
        <v>1119</v>
      </c>
      <c r="C144" s="186" t="s">
        <v>15490</v>
      </c>
      <c r="D144" s="230"/>
      <c r="E144" s="182" t="s">
        <v>1082</v>
      </c>
      <c r="F144" s="182" t="s">
        <v>15491</v>
      </c>
      <c r="G144" s="182" t="s">
        <v>13217</v>
      </c>
      <c r="H144" s="183">
        <v>0</v>
      </c>
      <c r="I144" s="184" t="s">
        <v>1694</v>
      </c>
      <c r="J144" s="184" t="s">
        <v>2555</v>
      </c>
      <c r="K144" s="224"/>
      <c r="L144" s="224"/>
      <c r="M144" s="224"/>
      <c r="N144" s="224"/>
      <c r="O144" s="224"/>
      <c r="P144" s="185"/>
      <c r="Q144" s="285"/>
      <c r="R144" s="420" t="s">
        <v>15895</v>
      </c>
      <c r="S144" s="181"/>
      <c r="T144" s="181"/>
      <c r="U144" s="201"/>
      <c r="V144" s="226"/>
      <c r="AB144" s="228" t="str">
        <f t="shared" si="7"/>
        <v>GoldSam Precious Metals</v>
      </c>
    </row>
    <row r="145" spans="1:28" s="227" customFormat="1" ht="25.5">
      <c r="A145" s="421" t="s">
        <v>1397</v>
      </c>
      <c r="B145" s="182" t="s">
        <v>1119</v>
      </c>
      <c r="C145" s="186" t="s">
        <v>1396</v>
      </c>
      <c r="D145" s="230"/>
      <c r="E145" s="182" t="s">
        <v>1101</v>
      </c>
      <c r="F145" s="182" t="s">
        <v>1397</v>
      </c>
      <c r="G145" s="182" t="s">
        <v>13217</v>
      </c>
      <c r="H145" s="183">
        <v>0</v>
      </c>
      <c r="I145" s="184" t="s">
        <v>1564</v>
      </c>
      <c r="J145" s="184" t="s">
        <v>12844</v>
      </c>
      <c r="K145" s="224"/>
      <c r="L145" s="224"/>
      <c r="M145" s="224"/>
      <c r="N145" s="224"/>
      <c r="O145" s="224"/>
      <c r="P145" s="185"/>
      <c r="Q145" s="285"/>
      <c r="R145" s="420" t="s">
        <v>15895</v>
      </c>
      <c r="S145" s="181"/>
      <c r="T145" s="181"/>
      <c r="U145" s="201"/>
      <c r="V145" s="226"/>
      <c r="AB145" s="228" t="str">
        <f t="shared" si="7"/>
        <v>GoldSamduck Precious Metals</v>
      </c>
    </row>
    <row r="146" spans="1:28" s="227" customFormat="1" ht="25.5">
      <c r="A146" s="421" t="s">
        <v>720</v>
      </c>
      <c r="B146" s="182" t="s">
        <v>1119</v>
      </c>
      <c r="C146" s="186" t="s">
        <v>2426</v>
      </c>
      <c r="D146" s="230"/>
      <c r="E146" s="182" t="s">
        <v>1101</v>
      </c>
      <c r="F146" s="182" t="s">
        <v>720</v>
      </c>
      <c r="G146" s="182" t="s">
        <v>13217</v>
      </c>
      <c r="H146" s="183">
        <v>0</v>
      </c>
      <c r="I146" s="184" t="s">
        <v>1642</v>
      </c>
      <c r="J146" s="184" t="s">
        <v>12851</v>
      </c>
      <c r="K146" s="224"/>
      <c r="L146" s="224"/>
      <c r="M146" s="224"/>
      <c r="N146" s="224"/>
      <c r="O146" s="224"/>
      <c r="P146" s="185"/>
      <c r="Q146" s="285"/>
      <c r="R146" s="420" t="s">
        <v>15895</v>
      </c>
      <c r="S146" s="181"/>
      <c r="T146" s="181"/>
      <c r="U146" s="201"/>
      <c r="V146" s="226"/>
      <c r="AB146" s="228" t="str">
        <f t="shared" si="7"/>
        <v>GoldSamwon Metals Corp.</v>
      </c>
    </row>
    <row r="147" spans="1:28" s="227" customFormat="1" ht="25.5">
      <c r="A147" s="421" t="s">
        <v>721</v>
      </c>
      <c r="B147" s="182" t="s">
        <v>1119</v>
      </c>
      <c r="C147" s="186" t="s">
        <v>12411</v>
      </c>
      <c r="D147" s="230"/>
      <c r="E147" s="182" t="s">
        <v>1092</v>
      </c>
      <c r="F147" s="182" t="s">
        <v>721</v>
      </c>
      <c r="G147" s="182" t="s">
        <v>13217</v>
      </c>
      <c r="H147" s="183">
        <v>0</v>
      </c>
      <c r="I147" s="184" t="s">
        <v>1643</v>
      </c>
      <c r="J147" s="184" t="s">
        <v>4652</v>
      </c>
      <c r="K147" s="224"/>
      <c r="L147" s="224"/>
      <c r="M147" s="224"/>
      <c r="N147" s="224"/>
      <c r="O147" s="224"/>
      <c r="P147" s="185"/>
      <c r="Q147" s="285"/>
      <c r="R147" s="420" t="s">
        <v>15895</v>
      </c>
      <c r="S147" s="181"/>
      <c r="T147" s="181"/>
      <c r="U147" s="201"/>
      <c r="V147" s="226"/>
      <c r="AB147" s="228" t="str">
        <f t="shared" si="7"/>
        <v>GoldSEMPSA Joyeria Plateria S.A.</v>
      </c>
    </row>
    <row r="148" spans="1:28" s="227" customFormat="1" ht="25.5">
      <c r="A148" s="421" t="s">
        <v>728</v>
      </c>
      <c r="B148" s="182" t="s">
        <v>1119</v>
      </c>
      <c r="C148" s="186" t="s">
        <v>15020</v>
      </c>
      <c r="D148" s="230"/>
      <c r="E148" s="182" t="s">
        <v>1090</v>
      </c>
      <c r="F148" s="182" t="s">
        <v>728</v>
      </c>
      <c r="G148" s="182" t="s">
        <v>13217</v>
      </c>
      <c r="H148" s="183">
        <v>0</v>
      </c>
      <c r="I148" s="184" t="s">
        <v>1647</v>
      </c>
      <c r="J148" s="184" t="s">
        <v>13597</v>
      </c>
      <c r="K148" s="224"/>
      <c r="L148" s="224"/>
      <c r="M148" s="224"/>
      <c r="N148" s="224"/>
      <c r="O148" s="224"/>
      <c r="P148" s="185"/>
      <c r="Q148" s="285"/>
      <c r="R148" s="420" t="s">
        <v>15895</v>
      </c>
      <c r="S148" s="181"/>
      <c r="T148" s="181"/>
      <c r="U148" s="201"/>
      <c r="V148" s="226"/>
      <c r="AB148" s="228" t="str">
        <f t="shared" si="7"/>
        <v>GoldShandong Gold Smelting Co., Ltd.</v>
      </c>
    </row>
    <row r="149" spans="1:28" s="227" customFormat="1" ht="25.5">
      <c r="A149" s="421" t="s">
        <v>13771</v>
      </c>
      <c r="B149" s="182" t="s">
        <v>1119</v>
      </c>
      <c r="C149" s="186" t="s">
        <v>13770</v>
      </c>
      <c r="D149" s="230"/>
      <c r="E149" s="182" t="s">
        <v>1090</v>
      </c>
      <c r="F149" s="182" t="s">
        <v>13771</v>
      </c>
      <c r="G149" s="182" t="s">
        <v>13217</v>
      </c>
      <c r="H149" s="183">
        <v>0</v>
      </c>
      <c r="I149" s="184" t="s">
        <v>1647</v>
      </c>
      <c r="J149" s="184" t="s">
        <v>13597</v>
      </c>
      <c r="K149" s="224"/>
      <c r="L149" s="224"/>
      <c r="M149" s="224"/>
      <c r="N149" s="224"/>
      <c r="O149" s="224"/>
      <c r="P149" s="185"/>
      <c r="Q149" s="285"/>
      <c r="R149" s="420" t="s">
        <v>15895</v>
      </c>
      <c r="S149" s="181"/>
      <c r="T149" s="181"/>
      <c r="U149" s="201"/>
      <c r="V149" s="226"/>
      <c r="AB149" s="228" t="str">
        <f t="shared" si="7"/>
        <v>GoldShandong Humon Smelting Co., Ltd.</v>
      </c>
    </row>
    <row r="150" spans="1:28" s="227" customFormat="1" ht="25.5">
      <c r="A150" s="421" t="s">
        <v>1646</v>
      </c>
      <c r="B150" s="182" t="s">
        <v>1119</v>
      </c>
      <c r="C150" s="186" t="s">
        <v>1645</v>
      </c>
      <c r="D150" s="230"/>
      <c r="E150" s="182" t="s">
        <v>1090</v>
      </c>
      <c r="F150" s="182" t="s">
        <v>1646</v>
      </c>
      <c r="G150" s="182" t="s">
        <v>13217</v>
      </c>
      <c r="H150" s="183">
        <v>0</v>
      </c>
      <c r="I150" s="184" t="s">
        <v>1647</v>
      </c>
      <c r="J150" s="184" t="s">
        <v>13597</v>
      </c>
      <c r="K150" s="224"/>
      <c r="L150" s="224"/>
      <c r="M150" s="224"/>
      <c r="N150" s="224"/>
      <c r="O150" s="224"/>
      <c r="P150" s="185"/>
      <c r="Q150" s="285"/>
      <c r="R150" s="420" t="s">
        <v>15895</v>
      </c>
      <c r="S150" s="181"/>
      <c r="T150" s="181"/>
      <c r="U150" s="201"/>
      <c r="V150" s="226"/>
      <c r="AB150" s="228" t="str">
        <f t="shared" si="7"/>
        <v>GoldShandong Tiancheng Biological Gold Industrial Co., Ltd.</v>
      </c>
    </row>
    <row r="151" spans="1:28" s="227" customFormat="1" ht="25.5">
      <c r="A151" s="421" t="s">
        <v>722</v>
      </c>
      <c r="B151" s="182" t="s">
        <v>1119</v>
      </c>
      <c r="C151" s="186" t="s">
        <v>2144</v>
      </c>
      <c r="D151" s="230"/>
      <c r="E151" s="182" t="s">
        <v>1090</v>
      </c>
      <c r="F151" s="182" t="s">
        <v>722</v>
      </c>
      <c r="G151" s="182" t="s">
        <v>13217</v>
      </c>
      <c r="H151" s="183">
        <v>0</v>
      </c>
      <c r="I151" s="184" t="s">
        <v>1578</v>
      </c>
      <c r="J151" s="184" t="s">
        <v>13597</v>
      </c>
      <c r="K151" s="224"/>
      <c r="L151" s="224"/>
      <c r="M151" s="224"/>
      <c r="N151" s="224"/>
      <c r="O151" s="224"/>
      <c r="P151" s="185"/>
      <c r="Q151" s="285"/>
      <c r="R151" s="420" t="s">
        <v>15895</v>
      </c>
      <c r="S151" s="181"/>
      <c r="T151" s="181"/>
      <c r="U151" s="201"/>
      <c r="V151" s="226"/>
      <c r="AB151" s="228" t="str">
        <f t="shared" si="7"/>
        <v>GoldShandong Zhaojin Gold &amp; Silver Refinery Co., Ltd.</v>
      </c>
    </row>
    <row r="152" spans="1:28" s="227" customFormat="1" ht="25.5">
      <c r="A152" s="421" t="s">
        <v>15422</v>
      </c>
      <c r="B152" s="182" t="s">
        <v>1119</v>
      </c>
      <c r="C152" s="186" t="s">
        <v>15421</v>
      </c>
      <c r="D152" s="230"/>
      <c r="E152" s="182" t="s">
        <v>1090</v>
      </c>
      <c r="F152" s="182" t="s">
        <v>15422</v>
      </c>
      <c r="G152" s="182" t="s">
        <v>13217</v>
      </c>
      <c r="H152" s="183">
        <v>0</v>
      </c>
      <c r="I152" s="184" t="s">
        <v>15104</v>
      </c>
      <c r="J152" s="184" t="s">
        <v>13601</v>
      </c>
      <c r="K152" s="224"/>
      <c r="L152" s="224"/>
      <c r="M152" s="224"/>
      <c r="N152" s="224"/>
      <c r="O152" s="224"/>
      <c r="P152" s="185"/>
      <c r="Q152" s="285"/>
      <c r="R152" s="420" t="s">
        <v>15895</v>
      </c>
      <c r="S152" s="181"/>
      <c r="T152" s="181"/>
      <c r="U152" s="201"/>
      <c r="V152" s="226"/>
      <c r="AB152" s="228" t="str">
        <f t="shared" si="7"/>
        <v>GoldShenzhen CuiLu Gold Co., Ltd.</v>
      </c>
    </row>
    <row r="153" spans="1:28" s="227" customFormat="1" ht="25.5">
      <c r="A153" s="421" t="s">
        <v>15044</v>
      </c>
      <c r="B153" s="182" t="s">
        <v>1119</v>
      </c>
      <c r="C153" s="186" t="s">
        <v>15043</v>
      </c>
      <c r="D153" s="230"/>
      <c r="E153" s="182" t="s">
        <v>1090</v>
      </c>
      <c r="F153" s="182" t="s">
        <v>15044</v>
      </c>
      <c r="G153" s="182" t="s">
        <v>13217</v>
      </c>
      <c r="H153" s="183">
        <v>0</v>
      </c>
      <c r="I153" s="184" t="s">
        <v>15104</v>
      </c>
      <c r="J153" s="184" t="s">
        <v>13601</v>
      </c>
      <c r="K153" s="224"/>
      <c r="L153" s="224"/>
      <c r="M153" s="224"/>
      <c r="N153" s="224"/>
      <c r="O153" s="224"/>
      <c r="P153" s="185"/>
      <c r="Q153" s="285"/>
      <c r="R153" s="420" t="s">
        <v>15895</v>
      </c>
      <c r="S153" s="181"/>
      <c r="T153" s="181"/>
      <c r="U153" s="201"/>
      <c r="V153" s="226"/>
      <c r="AB153" s="228" t="str">
        <f t="shared" si="7"/>
        <v>GoldShenzhen Zhonghenglong Real Industry Co., Ltd.</v>
      </c>
    </row>
    <row r="154" spans="1:28" s="227" customFormat="1" ht="25.5">
      <c r="A154" s="421" t="s">
        <v>13839</v>
      </c>
      <c r="B154" s="182" t="s">
        <v>1119</v>
      </c>
      <c r="C154" s="186" t="s">
        <v>13824</v>
      </c>
      <c r="D154" s="230"/>
      <c r="E154" s="182" t="s">
        <v>1096</v>
      </c>
      <c r="F154" s="182" t="s">
        <v>13839</v>
      </c>
      <c r="G154" s="182" t="s">
        <v>13217</v>
      </c>
      <c r="H154" s="183">
        <v>0</v>
      </c>
      <c r="I154" s="184" t="s">
        <v>13847</v>
      </c>
      <c r="J154" s="184" t="s">
        <v>15410</v>
      </c>
      <c r="K154" s="224"/>
      <c r="L154" s="224"/>
      <c r="M154" s="224"/>
      <c r="N154" s="224"/>
      <c r="O154" s="224"/>
      <c r="P154" s="185"/>
      <c r="Q154" s="285"/>
      <c r="R154" s="420" t="s">
        <v>15895</v>
      </c>
      <c r="S154" s="181"/>
      <c r="T154" s="181"/>
      <c r="U154" s="201"/>
      <c r="V154" s="226"/>
      <c r="AB154" s="228" t="str">
        <f t="shared" si="7"/>
        <v>GoldShirpur Gold Refinery Ltd.</v>
      </c>
    </row>
    <row r="155" spans="1:28" s="227" customFormat="1" ht="25.5">
      <c r="A155" s="421" t="s">
        <v>1380</v>
      </c>
      <c r="B155" s="182" t="s">
        <v>1119</v>
      </c>
      <c r="C155" s="186" t="s">
        <v>2145</v>
      </c>
      <c r="D155" s="230"/>
      <c r="E155" s="182" t="s">
        <v>1090</v>
      </c>
      <c r="F155" s="182" t="s">
        <v>1380</v>
      </c>
      <c r="G155" s="182" t="s">
        <v>13217</v>
      </c>
      <c r="H155" s="183">
        <v>0</v>
      </c>
      <c r="I155" s="184" t="s">
        <v>1651</v>
      </c>
      <c r="J155" s="184" t="s">
        <v>13603</v>
      </c>
      <c r="K155" s="224"/>
      <c r="L155" s="224"/>
      <c r="M155" s="224"/>
      <c r="N155" s="224"/>
      <c r="O155" s="224"/>
      <c r="P155" s="185"/>
      <c r="Q155" s="285"/>
      <c r="R155" s="420" t="s">
        <v>15895</v>
      </c>
      <c r="S155" s="181"/>
      <c r="T155" s="181"/>
      <c r="U155" s="201"/>
      <c r="V155" s="226"/>
      <c r="AB155" s="228" t="str">
        <f t="shared" si="7"/>
        <v>GoldSichuan Tianze Precious Metals Co., Ltd.</v>
      </c>
    </row>
    <row r="156" spans="1:28" s="227" customFormat="1" ht="25.5">
      <c r="A156" s="421" t="s">
        <v>1382</v>
      </c>
      <c r="B156" s="182" t="s">
        <v>1119</v>
      </c>
      <c r="C156" s="186" t="s">
        <v>1381</v>
      </c>
      <c r="D156" s="230"/>
      <c r="E156" s="182" t="s">
        <v>2414</v>
      </c>
      <c r="F156" s="182" t="s">
        <v>1382</v>
      </c>
      <c r="G156" s="182" t="s">
        <v>13217</v>
      </c>
      <c r="H156" s="183">
        <v>0</v>
      </c>
      <c r="I156" s="184" t="s">
        <v>1690</v>
      </c>
      <c r="J156" s="184" t="s">
        <v>1691</v>
      </c>
      <c r="K156" s="224"/>
      <c r="L156" s="224"/>
      <c r="M156" s="224"/>
      <c r="N156" s="224"/>
      <c r="O156" s="224"/>
      <c r="P156" s="185"/>
      <c r="Q156" s="285"/>
      <c r="R156" s="420" t="s">
        <v>15895</v>
      </c>
      <c r="S156" s="181"/>
      <c r="T156" s="181"/>
      <c r="U156" s="201"/>
      <c r="V156" s="226"/>
      <c r="AB156" s="228" t="str">
        <f t="shared" si="7"/>
        <v>GoldSingway Technology Co., Ltd.</v>
      </c>
    </row>
    <row r="157" spans="1:28" s="227" customFormat="1" ht="25.5">
      <c r="A157" s="421" t="s">
        <v>723</v>
      </c>
      <c r="B157" s="182" t="s">
        <v>1119</v>
      </c>
      <c r="C157" s="186" t="s">
        <v>904</v>
      </c>
      <c r="D157" s="230"/>
      <c r="E157" s="182" t="s">
        <v>873</v>
      </c>
      <c r="F157" s="182" t="s">
        <v>723</v>
      </c>
      <c r="G157" s="182" t="s">
        <v>13217</v>
      </c>
      <c r="H157" s="183">
        <v>0</v>
      </c>
      <c r="I157" s="184" t="s">
        <v>1652</v>
      </c>
      <c r="J157" s="184" t="s">
        <v>9937</v>
      </c>
      <c r="K157" s="224"/>
      <c r="L157" s="224"/>
      <c r="M157" s="224"/>
      <c r="N157" s="224"/>
      <c r="O157" s="224"/>
      <c r="P157" s="185"/>
      <c r="Q157" s="285"/>
      <c r="R157" s="420" t="s">
        <v>15896</v>
      </c>
      <c r="S157" s="181"/>
      <c r="T157" s="181"/>
      <c r="U157" s="201"/>
      <c r="V157" s="226"/>
      <c r="AB157" s="228" t="str">
        <f t="shared" si="7"/>
        <v>GoldSOE Shyolkovsky Factory of Secondary Precious Metals</v>
      </c>
    </row>
    <row r="158" spans="1:28" s="227" customFormat="1" ht="25.5">
      <c r="A158" s="421" t="s">
        <v>724</v>
      </c>
      <c r="B158" s="182" t="s">
        <v>1119</v>
      </c>
      <c r="C158" s="186" t="s">
        <v>905</v>
      </c>
      <c r="D158" s="230"/>
      <c r="E158" s="182" t="s">
        <v>2414</v>
      </c>
      <c r="F158" s="182" t="s">
        <v>724</v>
      </c>
      <c r="G158" s="182" t="s">
        <v>13217</v>
      </c>
      <c r="H158" s="183">
        <v>0</v>
      </c>
      <c r="I158" s="184" t="s">
        <v>1653</v>
      </c>
      <c r="J158" s="184" t="s">
        <v>11489</v>
      </c>
      <c r="K158" s="224"/>
      <c r="L158" s="224"/>
      <c r="M158" s="224"/>
      <c r="N158" s="224"/>
      <c r="O158" s="224"/>
      <c r="P158" s="185"/>
      <c r="Q158" s="285"/>
      <c r="R158" s="420" t="s">
        <v>15895</v>
      </c>
      <c r="S158" s="181"/>
      <c r="T158" s="181"/>
      <c r="U158" s="201"/>
      <c r="V158" s="226"/>
      <c r="AB158" s="228" t="str">
        <f t="shared" si="7"/>
        <v>GoldSolar Applied Materials Technology Corp.</v>
      </c>
    </row>
    <row r="159" spans="1:28" s="227" customFormat="1" ht="25.5">
      <c r="A159" s="421" t="s">
        <v>13773</v>
      </c>
      <c r="B159" s="182" t="s">
        <v>1119</v>
      </c>
      <c r="C159" s="186" t="s">
        <v>13772</v>
      </c>
      <c r="D159" s="230"/>
      <c r="E159" s="182" t="s">
        <v>1096</v>
      </c>
      <c r="F159" s="182" t="s">
        <v>13773</v>
      </c>
      <c r="G159" s="182" t="s">
        <v>13217</v>
      </c>
      <c r="H159" s="183">
        <v>0</v>
      </c>
      <c r="I159" s="184" t="s">
        <v>15105</v>
      </c>
      <c r="J159" s="184" t="s">
        <v>15543</v>
      </c>
      <c r="K159" s="224"/>
      <c r="L159" s="224"/>
      <c r="M159" s="224"/>
      <c r="N159" s="224"/>
      <c r="O159" s="224"/>
      <c r="P159" s="185"/>
      <c r="Q159" s="285"/>
      <c r="R159" s="420" t="s">
        <v>15895</v>
      </c>
      <c r="S159" s="181"/>
      <c r="T159" s="181"/>
      <c r="U159" s="201"/>
      <c r="V159" s="226"/>
      <c r="AB159" s="228" t="str">
        <f t="shared" si="7"/>
        <v>GoldSovereign Metals</v>
      </c>
    </row>
    <row r="160" spans="1:28" s="227" customFormat="1" ht="25.5">
      <c r="A160" s="421" t="s">
        <v>2503</v>
      </c>
      <c r="B160" s="182" t="s">
        <v>1119</v>
      </c>
      <c r="C160" s="186" t="s">
        <v>2502</v>
      </c>
      <c r="D160" s="230"/>
      <c r="E160" s="182" t="s">
        <v>1102</v>
      </c>
      <c r="F160" s="182" t="s">
        <v>2503</v>
      </c>
      <c r="G160" s="182" t="s">
        <v>13217</v>
      </c>
      <c r="H160" s="183">
        <v>0</v>
      </c>
      <c r="I160" s="184" t="s">
        <v>2504</v>
      </c>
      <c r="J160" s="184" t="s">
        <v>2504</v>
      </c>
      <c r="K160" s="224"/>
      <c r="L160" s="224"/>
      <c r="M160" s="224"/>
      <c r="N160" s="224"/>
      <c r="O160" s="224"/>
      <c r="P160" s="185"/>
      <c r="Q160" s="285"/>
      <c r="R160" s="420" t="s">
        <v>15895</v>
      </c>
      <c r="S160" s="181"/>
      <c r="T160" s="181"/>
      <c r="U160" s="201"/>
      <c r="V160" s="226"/>
      <c r="AB160" s="228" t="str">
        <f t="shared" si="7"/>
        <v>GoldState Research Institute Center for Physical Sciences and Technology</v>
      </c>
    </row>
    <row r="161" spans="1:28" s="227" customFormat="1" ht="20.25">
      <c r="A161" s="421" t="s">
        <v>1700</v>
      </c>
      <c r="B161" s="182" t="s">
        <v>1119</v>
      </c>
      <c r="C161" s="186" t="s">
        <v>1699</v>
      </c>
      <c r="D161" s="230"/>
      <c r="E161" s="182" t="s">
        <v>875</v>
      </c>
      <c r="F161" s="182" t="s">
        <v>1700</v>
      </c>
      <c r="G161" s="182" t="s">
        <v>13217</v>
      </c>
      <c r="H161" s="183">
        <v>0</v>
      </c>
      <c r="I161" s="184" t="s">
        <v>1701</v>
      </c>
      <c r="J161" s="184" t="s">
        <v>1701</v>
      </c>
      <c r="K161" s="224"/>
      <c r="L161" s="224"/>
      <c r="M161" s="224"/>
      <c r="N161" s="224"/>
      <c r="O161" s="224"/>
      <c r="P161" s="185"/>
      <c r="Q161" s="285"/>
      <c r="R161" s="420" t="s">
        <v>15896</v>
      </c>
      <c r="S161" s="181"/>
      <c r="T161" s="181"/>
      <c r="U161" s="201"/>
      <c r="V161" s="226"/>
      <c r="AB161" s="228" t="str">
        <f t="shared" si="7"/>
        <v>GoldSudan Gold Refinery</v>
      </c>
    </row>
    <row r="162" spans="1:28" s="227" customFormat="1" ht="25.5">
      <c r="A162" s="421" t="s">
        <v>725</v>
      </c>
      <c r="B162" s="182" t="s">
        <v>1119</v>
      </c>
      <c r="C162" s="186" t="s">
        <v>55</v>
      </c>
      <c r="D162" s="230"/>
      <c r="E162" s="182" t="s">
        <v>1098</v>
      </c>
      <c r="F162" s="182" t="s">
        <v>725</v>
      </c>
      <c r="G162" s="182" t="s">
        <v>13217</v>
      </c>
      <c r="H162" s="183">
        <v>0</v>
      </c>
      <c r="I162" s="184" t="s">
        <v>1654</v>
      </c>
      <c r="J162" s="184" t="s">
        <v>2196</v>
      </c>
      <c r="K162" s="224"/>
      <c r="L162" s="224"/>
      <c r="M162" s="224"/>
      <c r="N162" s="224"/>
      <c r="O162" s="224"/>
      <c r="P162" s="185"/>
      <c r="Q162" s="285"/>
      <c r="R162" s="420" t="s">
        <v>15895</v>
      </c>
      <c r="S162" s="181"/>
      <c r="T162" s="181"/>
      <c r="U162" s="201"/>
      <c r="V162" s="226"/>
      <c r="AB162" s="228" t="str">
        <f t="shared" si="7"/>
        <v>GoldSumitomo Metal Mining Co., Ltd.</v>
      </c>
    </row>
    <row r="163" spans="1:28" s="227" customFormat="1" ht="25.5">
      <c r="A163" s="421" t="s">
        <v>2435</v>
      </c>
      <c r="B163" s="182" t="s">
        <v>1119</v>
      </c>
      <c r="C163" s="186" t="s">
        <v>12903</v>
      </c>
      <c r="D163" s="230"/>
      <c r="E163" s="182" t="s">
        <v>1101</v>
      </c>
      <c r="F163" s="182" t="s">
        <v>2435</v>
      </c>
      <c r="G163" s="182" t="s">
        <v>13217</v>
      </c>
      <c r="H163" s="183">
        <v>0</v>
      </c>
      <c r="I163" s="184" t="s">
        <v>12917</v>
      </c>
      <c r="J163" s="184" t="s">
        <v>12852</v>
      </c>
      <c r="K163" s="224"/>
      <c r="L163" s="224"/>
      <c r="M163" s="224"/>
      <c r="N163" s="224"/>
      <c r="O163" s="224"/>
      <c r="P163" s="185"/>
      <c r="Q163" s="285"/>
      <c r="R163" s="420" t="s">
        <v>15895</v>
      </c>
      <c r="S163" s="181"/>
      <c r="T163" s="181"/>
      <c r="U163" s="201"/>
      <c r="V163" s="226"/>
      <c r="AB163" s="228" t="str">
        <f t="shared" si="7"/>
        <v>GoldSungEel HiMetal Co., Ltd.</v>
      </c>
    </row>
    <row r="164" spans="1:28" s="227" customFormat="1" ht="25.5">
      <c r="A164" s="421" t="s">
        <v>15424</v>
      </c>
      <c r="B164" s="182" t="s">
        <v>1119</v>
      </c>
      <c r="C164" s="186" t="s">
        <v>15423</v>
      </c>
      <c r="D164" s="230"/>
      <c r="E164" s="182" t="s">
        <v>2414</v>
      </c>
      <c r="F164" s="182" t="s">
        <v>15424</v>
      </c>
      <c r="G164" s="182" t="s">
        <v>13217</v>
      </c>
      <c r="H164" s="183">
        <v>0</v>
      </c>
      <c r="I164" s="184" t="s">
        <v>1691</v>
      </c>
      <c r="J164" s="184" t="s">
        <v>1691</v>
      </c>
      <c r="K164" s="224"/>
      <c r="L164" s="224"/>
      <c r="M164" s="224"/>
      <c r="N164" s="224"/>
      <c r="O164" s="224"/>
      <c r="P164" s="185"/>
      <c r="Q164" s="285"/>
      <c r="R164" s="420" t="s">
        <v>15895</v>
      </c>
      <c r="S164" s="181"/>
      <c r="T164" s="181"/>
      <c r="U164" s="201"/>
      <c r="V164" s="226"/>
      <c r="AB164" s="228" t="str">
        <f t="shared" si="7"/>
        <v>GoldSuper Dragon Technology Co., Ltd.</v>
      </c>
    </row>
    <row r="165" spans="1:28" s="227" customFormat="1" ht="25.5">
      <c r="A165" s="421" t="s">
        <v>1702</v>
      </c>
      <c r="B165" s="182" t="s">
        <v>1119</v>
      </c>
      <c r="C165" s="186" t="s">
        <v>2199</v>
      </c>
      <c r="D165" s="230"/>
      <c r="E165" s="182" t="s">
        <v>1097</v>
      </c>
      <c r="F165" s="182" t="s">
        <v>1702</v>
      </c>
      <c r="G165" s="182" t="s">
        <v>13217</v>
      </c>
      <c r="H165" s="183">
        <v>0</v>
      </c>
      <c r="I165" s="184" t="s">
        <v>1703</v>
      </c>
      <c r="J165" s="184" t="s">
        <v>6448</v>
      </c>
      <c r="K165" s="224"/>
      <c r="L165" s="224"/>
      <c r="M165" s="224"/>
      <c r="N165" s="224"/>
      <c r="O165" s="224"/>
      <c r="P165" s="185"/>
      <c r="Q165" s="285"/>
      <c r="R165" s="420" t="s">
        <v>15895</v>
      </c>
      <c r="S165" s="181"/>
      <c r="T165" s="181"/>
      <c r="U165" s="201"/>
      <c r="V165" s="226"/>
      <c r="AB165" s="228" t="str">
        <f t="shared" si="7"/>
        <v>GoldT.C.A S.p.A</v>
      </c>
    </row>
    <row r="166" spans="1:28" s="227" customFormat="1" ht="25.5">
      <c r="A166" s="421" t="s">
        <v>729</v>
      </c>
      <c r="B166" s="182" t="s">
        <v>1119</v>
      </c>
      <c r="C166" s="186" t="s">
        <v>2147</v>
      </c>
      <c r="D166" s="230"/>
      <c r="E166" s="182" t="s">
        <v>1098</v>
      </c>
      <c r="F166" s="182" t="s">
        <v>729</v>
      </c>
      <c r="G166" s="182" t="s">
        <v>13217</v>
      </c>
      <c r="H166" s="183">
        <v>0</v>
      </c>
      <c r="I166" s="184" t="s">
        <v>1661</v>
      </c>
      <c r="J166" s="184" t="s">
        <v>1573</v>
      </c>
      <c r="K166" s="224"/>
      <c r="L166" s="224"/>
      <c r="M166" s="224"/>
      <c r="N166" s="224"/>
      <c r="O166" s="224"/>
      <c r="P166" s="185"/>
      <c r="Q166" s="285"/>
      <c r="R166" s="420" t="s">
        <v>15895</v>
      </c>
      <c r="S166" s="181"/>
      <c r="T166" s="181"/>
      <c r="U166" s="201"/>
      <c r="V166" s="226"/>
      <c r="AB166" s="228" t="str">
        <f t="shared" ref="AB166:AB196" si="8">B166&amp;C166</f>
        <v>GoldTokuriki Honten Co., Ltd.</v>
      </c>
    </row>
    <row r="167" spans="1:28" s="227" customFormat="1" ht="25.5">
      <c r="A167" s="421" t="s">
        <v>730</v>
      </c>
      <c r="B167" s="182" t="s">
        <v>1119</v>
      </c>
      <c r="C167" s="186" t="s">
        <v>2181</v>
      </c>
      <c r="D167" s="230"/>
      <c r="E167" s="182" t="s">
        <v>1090</v>
      </c>
      <c r="F167" s="182" t="s">
        <v>730</v>
      </c>
      <c r="G167" s="182" t="s">
        <v>13217</v>
      </c>
      <c r="H167" s="183">
        <v>0</v>
      </c>
      <c r="I167" s="184" t="s">
        <v>1662</v>
      </c>
      <c r="J167" s="184" t="s">
        <v>13594</v>
      </c>
      <c r="K167" s="224"/>
      <c r="L167" s="224"/>
      <c r="M167" s="224"/>
      <c r="N167" s="224"/>
      <c r="O167" s="224"/>
      <c r="P167" s="185"/>
      <c r="Q167" s="285"/>
      <c r="R167" s="420" t="s">
        <v>15895</v>
      </c>
      <c r="S167" s="181"/>
      <c r="T167" s="181"/>
      <c r="U167" s="201"/>
      <c r="V167" s="226"/>
      <c r="AB167" s="228" t="str">
        <f t="shared" si="8"/>
        <v>GoldTongling Nonferrous Metals Group Co., Ltd.</v>
      </c>
    </row>
    <row r="168" spans="1:28" s="227" customFormat="1" ht="25.5">
      <c r="A168" s="421" t="s">
        <v>2311</v>
      </c>
      <c r="B168" s="182" t="s">
        <v>1119</v>
      </c>
      <c r="C168" s="186" t="s">
        <v>2310</v>
      </c>
      <c r="D168" s="230"/>
      <c r="E168" s="182" t="s">
        <v>1099</v>
      </c>
      <c r="F168" s="182" t="s">
        <v>2311</v>
      </c>
      <c r="G168" s="182" t="s">
        <v>13217</v>
      </c>
      <c r="H168" s="183">
        <v>0</v>
      </c>
      <c r="I168" s="184" t="s">
        <v>2312</v>
      </c>
      <c r="J168" s="184" t="s">
        <v>2313</v>
      </c>
      <c r="K168" s="224"/>
      <c r="L168" s="224"/>
      <c r="M168" s="224"/>
      <c r="N168" s="224"/>
      <c r="O168" s="224"/>
      <c r="P168" s="185"/>
      <c r="Q168" s="285"/>
      <c r="R168" s="420" t="s">
        <v>15895</v>
      </c>
      <c r="S168" s="181"/>
      <c r="T168" s="181"/>
      <c r="U168" s="201"/>
      <c r="V168" s="226"/>
      <c r="AB168" s="228" t="str">
        <f t="shared" si="8"/>
        <v>GoldTOO Tau-Ken-Altyn</v>
      </c>
    </row>
    <row r="169" spans="1:28" s="227" customFormat="1" ht="25.5">
      <c r="A169" s="421" t="s">
        <v>731</v>
      </c>
      <c r="B169" s="182" t="s">
        <v>1119</v>
      </c>
      <c r="C169" s="186" t="s">
        <v>606</v>
      </c>
      <c r="D169" s="230"/>
      <c r="E169" s="182" t="s">
        <v>1101</v>
      </c>
      <c r="F169" s="182" t="s">
        <v>731</v>
      </c>
      <c r="G169" s="182" t="s">
        <v>13217</v>
      </c>
      <c r="H169" s="183">
        <v>0</v>
      </c>
      <c r="I169" s="184" t="s">
        <v>1665</v>
      </c>
      <c r="J169" s="184" t="s">
        <v>12847</v>
      </c>
      <c r="K169" s="224"/>
      <c r="L169" s="224"/>
      <c r="M169" s="224"/>
      <c r="N169" s="224"/>
      <c r="O169" s="224"/>
      <c r="P169" s="185"/>
      <c r="Q169" s="285"/>
      <c r="R169" s="420" t="s">
        <v>15895</v>
      </c>
      <c r="S169" s="181"/>
      <c r="T169" s="181"/>
      <c r="U169" s="201"/>
      <c r="V169" s="226"/>
      <c r="AB169" s="228" t="str">
        <f t="shared" si="8"/>
        <v>GoldTorecom</v>
      </c>
    </row>
    <row r="170" spans="1:28" s="227" customFormat="1" ht="25.5">
      <c r="A170" s="421" t="s">
        <v>144</v>
      </c>
      <c r="B170" s="182" t="s">
        <v>1119</v>
      </c>
      <c r="C170" s="186" t="s">
        <v>143</v>
      </c>
      <c r="D170" s="230"/>
      <c r="E170" s="182" t="s">
        <v>878</v>
      </c>
      <c r="F170" s="182" t="s">
        <v>144</v>
      </c>
      <c r="G170" s="182" t="s">
        <v>13217</v>
      </c>
      <c r="H170" s="183">
        <v>0</v>
      </c>
      <c r="I170" s="184" t="s">
        <v>12385</v>
      </c>
      <c r="J170" s="184" t="s">
        <v>11033</v>
      </c>
      <c r="K170" s="224"/>
      <c r="L170" s="224"/>
      <c r="M170" s="224"/>
      <c r="N170" s="224"/>
      <c r="O170" s="224"/>
      <c r="P170" s="185"/>
      <c r="Q170" s="285"/>
      <c r="R170" s="420" t="s">
        <v>15895</v>
      </c>
      <c r="S170" s="181"/>
      <c r="T170" s="181"/>
      <c r="U170" s="201"/>
      <c r="V170" s="226"/>
      <c r="AB170" s="228" t="str">
        <f t="shared" si="8"/>
        <v>GoldUmicore Precious Metals Thailand</v>
      </c>
    </row>
    <row r="171" spans="1:28" s="227" customFormat="1" ht="25.5">
      <c r="A171" s="421" t="s">
        <v>732</v>
      </c>
      <c r="B171" s="182" t="s">
        <v>1119</v>
      </c>
      <c r="C171" s="186" t="s">
        <v>2314</v>
      </c>
      <c r="D171" s="230"/>
      <c r="E171" s="182" t="s">
        <v>1085</v>
      </c>
      <c r="F171" s="182" t="s">
        <v>732</v>
      </c>
      <c r="G171" s="182" t="s">
        <v>13217</v>
      </c>
      <c r="H171" s="183">
        <v>0</v>
      </c>
      <c r="I171" s="184" t="s">
        <v>1667</v>
      </c>
      <c r="J171" s="184" t="s">
        <v>3135</v>
      </c>
      <c r="K171" s="224"/>
      <c r="L171" s="224"/>
      <c r="M171" s="224"/>
      <c r="N171" s="224"/>
      <c r="O171" s="224"/>
      <c r="P171" s="185"/>
      <c r="Q171" s="285"/>
      <c r="R171" s="420" t="s">
        <v>15895</v>
      </c>
      <c r="S171" s="181"/>
      <c r="T171" s="181"/>
      <c r="U171" s="201"/>
      <c r="V171" s="226"/>
      <c r="AB171" s="228" t="str">
        <f t="shared" si="8"/>
        <v>GoldUmicore S.A. Business Unit Precious Metals Refining</v>
      </c>
    </row>
    <row r="172" spans="1:28" s="227" customFormat="1" ht="25.5">
      <c r="A172" s="421" t="s">
        <v>733</v>
      </c>
      <c r="B172" s="182" t="s">
        <v>1119</v>
      </c>
      <c r="C172" s="186" t="s">
        <v>810</v>
      </c>
      <c r="D172" s="230"/>
      <c r="E172" s="182" t="s">
        <v>2415</v>
      </c>
      <c r="F172" s="182" t="s">
        <v>733</v>
      </c>
      <c r="G172" s="182" t="s">
        <v>13217</v>
      </c>
      <c r="H172" s="183">
        <v>0</v>
      </c>
      <c r="I172" s="184" t="s">
        <v>1669</v>
      </c>
      <c r="J172" s="184" t="s">
        <v>1609</v>
      </c>
      <c r="K172" s="224"/>
      <c r="L172" s="224"/>
      <c r="M172" s="224"/>
      <c r="N172" s="224"/>
      <c r="O172" s="224"/>
      <c r="P172" s="185"/>
      <c r="Q172" s="285"/>
      <c r="R172" s="420" t="s">
        <v>15895</v>
      </c>
      <c r="S172" s="181"/>
      <c r="T172" s="181"/>
      <c r="U172" s="201"/>
      <c r="V172" s="226"/>
      <c r="AB172" s="228" t="str">
        <f t="shared" si="8"/>
        <v>GoldUnited Precious Metal Refining, Inc.</v>
      </c>
    </row>
    <row r="173" spans="1:28" s="227" customFormat="1" ht="25.5">
      <c r="A173" s="421" t="s">
        <v>734</v>
      </c>
      <c r="B173" s="182" t="s">
        <v>1119</v>
      </c>
      <c r="C173" s="186" t="s">
        <v>2316</v>
      </c>
      <c r="D173" s="230"/>
      <c r="E173" s="182" t="s">
        <v>1088</v>
      </c>
      <c r="F173" s="182" t="s">
        <v>734</v>
      </c>
      <c r="G173" s="182" t="s">
        <v>13217</v>
      </c>
      <c r="H173" s="183">
        <v>0</v>
      </c>
      <c r="I173" s="184" t="s">
        <v>1670</v>
      </c>
      <c r="J173" s="184" t="s">
        <v>1542</v>
      </c>
      <c r="K173" s="224"/>
      <c r="L173" s="224"/>
      <c r="M173" s="224"/>
      <c r="N173" s="224"/>
      <c r="O173" s="224"/>
      <c r="P173" s="185"/>
      <c r="Q173" s="285"/>
      <c r="R173" s="420" t="s">
        <v>15895</v>
      </c>
      <c r="S173" s="181"/>
      <c r="T173" s="181"/>
      <c r="U173" s="201"/>
      <c r="V173" s="226"/>
      <c r="AB173" s="228" t="str">
        <f t="shared" si="8"/>
        <v>GoldValcambi S.A.</v>
      </c>
    </row>
    <row r="174" spans="1:28" s="227" customFormat="1" ht="25.5">
      <c r="A174" s="421" t="s">
        <v>15046</v>
      </c>
      <c r="B174" s="182" t="s">
        <v>1119</v>
      </c>
      <c r="C174" s="186" t="s">
        <v>15045</v>
      </c>
      <c r="D174" s="230"/>
      <c r="E174" s="182" t="s">
        <v>1094</v>
      </c>
      <c r="F174" s="182" t="s">
        <v>15046</v>
      </c>
      <c r="G174" s="182" t="s">
        <v>13217</v>
      </c>
      <c r="H174" s="183">
        <v>0</v>
      </c>
      <c r="I174" s="184" t="s">
        <v>15426</v>
      </c>
      <c r="J174" s="184" t="s">
        <v>12816</v>
      </c>
      <c r="K174" s="224"/>
      <c r="L174" s="224"/>
      <c r="M174" s="224"/>
      <c r="N174" s="224"/>
      <c r="O174" s="224"/>
      <c r="P174" s="185"/>
      <c r="Q174" s="285"/>
      <c r="R174" s="420" t="s">
        <v>15895</v>
      </c>
      <c r="S174" s="181"/>
      <c r="T174" s="181"/>
      <c r="U174" s="201"/>
      <c r="V174" s="226"/>
      <c r="AB174" s="228" t="str">
        <f t="shared" si="8"/>
        <v>GoldWEEEREFINING</v>
      </c>
    </row>
    <row r="175" spans="1:28" s="227" customFormat="1" ht="25.5">
      <c r="A175" s="421" t="s">
        <v>2188</v>
      </c>
      <c r="B175" s="182" t="s">
        <v>1119</v>
      </c>
      <c r="C175" s="186" t="s">
        <v>2186</v>
      </c>
      <c r="D175" s="230"/>
      <c r="E175" s="182" t="s">
        <v>1091</v>
      </c>
      <c r="F175" s="182" t="s">
        <v>2188</v>
      </c>
      <c r="G175" s="182" t="s">
        <v>13217</v>
      </c>
      <c r="H175" s="183">
        <v>0</v>
      </c>
      <c r="I175" s="184" t="s">
        <v>1535</v>
      </c>
      <c r="J175" s="184" t="s">
        <v>1536</v>
      </c>
      <c r="K175" s="224"/>
      <c r="L175" s="224"/>
      <c r="M175" s="224"/>
      <c r="N175" s="224"/>
      <c r="O175" s="224"/>
      <c r="P175" s="185"/>
      <c r="Q175" s="285"/>
      <c r="R175" s="420" t="s">
        <v>15895</v>
      </c>
      <c r="S175" s="181"/>
      <c r="T175" s="181"/>
      <c r="U175" s="201"/>
      <c r="V175" s="226"/>
      <c r="AB175" s="228" t="str">
        <f t="shared" si="8"/>
        <v>GoldWIELAND Edelmetalle GmbH</v>
      </c>
    </row>
    <row r="176" spans="1:28" s="227" customFormat="1" ht="25.5">
      <c r="A176" s="421" t="s">
        <v>736</v>
      </c>
      <c r="B176" s="182" t="s">
        <v>1119</v>
      </c>
      <c r="C176" s="186" t="s">
        <v>12904</v>
      </c>
      <c r="D176" s="230"/>
      <c r="E176" s="182" t="s">
        <v>1098</v>
      </c>
      <c r="F176" s="182" t="s">
        <v>736</v>
      </c>
      <c r="G176" s="182" t="s">
        <v>13217</v>
      </c>
      <c r="H176" s="183">
        <v>0</v>
      </c>
      <c r="I176" s="184" t="s">
        <v>12918</v>
      </c>
      <c r="J176" s="184" t="s">
        <v>6605</v>
      </c>
      <c r="K176" s="224"/>
      <c r="L176" s="224"/>
      <c r="M176" s="224"/>
      <c r="N176" s="224"/>
      <c r="O176" s="224"/>
      <c r="P176" s="185"/>
      <c r="Q176" s="285"/>
      <c r="R176" s="420" t="s">
        <v>15895</v>
      </c>
      <c r="S176" s="181"/>
      <c r="T176" s="181"/>
      <c r="U176" s="201"/>
      <c r="V176" s="226"/>
      <c r="AB176" s="228" t="str">
        <f t="shared" si="8"/>
        <v>GoldYamakin Co., Ltd.</v>
      </c>
    </row>
    <row r="177" spans="1:28" s="227" customFormat="1" ht="25.5">
      <c r="A177" s="421" t="s">
        <v>737</v>
      </c>
      <c r="B177" s="182" t="s">
        <v>1119</v>
      </c>
      <c r="C177" s="186" t="s">
        <v>2149</v>
      </c>
      <c r="D177" s="230"/>
      <c r="E177" s="182" t="s">
        <v>1098</v>
      </c>
      <c r="F177" s="182" t="s">
        <v>737</v>
      </c>
      <c r="G177" s="182" t="s">
        <v>13217</v>
      </c>
      <c r="H177" s="183">
        <v>0</v>
      </c>
      <c r="I177" s="184" t="s">
        <v>1677</v>
      </c>
      <c r="J177" s="184" t="s">
        <v>1656</v>
      </c>
      <c r="K177" s="224"/>
      <c r="L177" s="224"/>
      <c r="M177" s="224"/>
      <c r="N177" s="224"/>
      <c r="O177" s="224"/>
      <c r="P177" s="185"/>
      <c r="Q177" s="285"/>
      <c r="R177" s="420" t="s">
        <v>15895</v>
      </c>
      <c r="S177" s="181"/>
      <c r="T177" s="181"/>
      <c r="U177" s="201"/>
      <c r="V177" s="226"/>
      <c r="AB177" s="228" t="str">
        <f t="shared" si="8"/>
        <v>GoldYokohama Metal Co., Ltd.</v>
      </c>
    </row>
    <row r="178" spans="1:28" s="227" customFormat="1" ht="20.25">
      <c r="A178" s="421" t="s">
        <v>738</v>
      </c>
      <c r="B178" s="182" t="s">
        <v>1119</v>
      </c>
      <c r="C178" s="186" t="s">
        <v>2126</v>
      </c>
      <c r="D178" s="230"/>
      <c r="E178" s="182" t="s">
        <v>1090</v>
      </c>
      <c r="F178" s="182" t="s">
        <v>738</v>
      </c>
      <c r="G178" s="182" t="s">
        <v>13217</v>
      </c>
      <c r="H178" s="183">
        <v>0</v>
      </c>
      <c r="I178" s="184" t="s">
        <v>1560</v>
      </c>
      <c r="J178" s="184" t="s">
        <v>13605</v>
      </c>
      <c r="K178" s="224"/>
      <c r="L178" s="224"/>
      <c r="M178" s="224"/>
      <c r="N178" s="224"/>
      <c r="O178" s="224"/>
      <c r="P178" s="185"/>
      <c r="Q178" s="285"/>
      <c r="R178" s="420" t="s">
        <v>15896</v>
      </c>
      <c r="S178" s="181"/>
      <c r="T178" s="181"/>
      <c r="U178" s="201"/>
      <c r="V178" s="226"/>
      <c r="AB178" s="228" t="str">
        <f t="shared" si="8"/>
        <v>GoldYunnan Copper Industry Co., Ltd.</v>
      </c>
    </row>
    <row r="179" spans="1:28" s="227" customFormat="1" ht="38.25">
      <c r="A179" s="421" t="s">
        <v>15881</v>
      </c>
      <c r="B179" s="182" t="s">
        <v>1119</v>
      </c>
      <c r="C179" s="186" t="s">
        <v>1834</v>
      </c>
      <c r="D179" s="230" t="s">
        <v>15882</v>
      </c>
      <c r="E179" s="182" t="s">
        <v>1090</v>
      </c>
      <c r="F179" s="182" t="s">
        <v>15881</v>
      </c>
      <c r="G179" s="182" t="s">
        <v>13217</v>
      </c>
      <c r="H179" s="183" t="s">
        <v>15880</v>
      </c>
      <c r="I179" s="184" t="s">
        <v>15880</v>
      </c>
      <c r="J179" s="184" t="s">
        <v>15880</v>
      </c>
      <c r="K179" s="224"/>
      <c r="L179" s="224"/>
      <c r="M179" s="224"/>
      <c r="N179" s="224"/>
      <c r="O179" s="224"/>
      <c r="P179" s="185"/>
      <c r="Q179" s="285"/>
      <c r="R179" s="420" t="s">
        <v>15896</v>
      </c>
      <c r="S179" s="181"/>
      <c r="T179" s="181"/>
      <c r="U179" s="201"/>
      <c r="V179" s="226"/>
      <c r="AB179" s="228" t="str">
        <f t="shared" si="8"/>
        <v>GoldSmelter not listed</v>
      </c>
    </row>
    <row r="180" spans="1:28" s="227" customFormat="1" ht="25.5">
      <c r="A180" s="421" t="s">
        <v>739</v>
      </c>
      <c r="B180" s="182" t="s">
        <v>1119</v>
      </c>
      <c r="C180" s="186" t="s">
        <v>1313</v>
      </c>
      <c r="D180" s="230"/>
      <c r="E180" s="182" t="s">
        <v>1090</v>
      </c>
      <c r="F180" s="182" t="s">
        <v>739</v>
      </c>
      <c r="G180" s="182" t="s">
        <v>13217</v>
      </c>
      <c r="H180" s="183">
        <v>0</v>
      </c>
      <c r="I180" s="184" t="s">
        <v>1678</v>
      </c>
      <c r="J180" s="184" t="s">
        <v>13598</v>
      </c>
      <c r="K180" s="224"/>
      <c r="L180" s="224"/>
      <c r="M180" s="224"/>
      <c r="N180" s="224"/>
      <c r="O180" s="224"/>
      <c r="P180" s="185"/>
      <c r="Q180" s="285"/>
      <c r="R180" s="420" t="s">
        <v>15898</v>
      </c>
      <c r="S180" s="181"/>
      <c r="T180" s="181"/>
      <c r="U180" s="201"/>
      <c r="V180" s="226"/>
      <c r="AB180" s="228" t="str">
        <f t="shared" si="8"/>
        <v>GoldZhongyuan Gold Smelter of Zhongjin Gold Corporation</v>
      </c>
    </row>
    <row r="181" spans="1:28" s="227" customFormat="1" ht="25.5">
      <c r="A181" s="421" t="s">
        <v>15428</v>
      </c>
      <c r="B181" s="182" t="s">
        <v>1121</v>
      </c>
      <c r="C181" s="186" t="s">
        <v>15427</v>
      </c>
      <c r="D181" s="230"/>
      <c r="E181" s="182" t="s">
        <v>1093</v>
      </c>
      <c r="F181" s="182" t="s">
        <v>15428</v>
      </c>
      <c r="G181" s="182" t="s">
        <v>13217</v>
      </c>
      <c r="H181" s="183">
        <v>0</v>
      </c>
      <c r="I181" s="184" t="s">
        <v>15429</v>
      </c>
      <c r="J181" s="184" t="s">
        <v>15429</v>
      </c>
      <c r="K181" s="224"/>
      <c r="L181" s="224"/>
      <c r="M181" s="224"/>
      <c r="N181" s="224"/>
      <c r="O181" s="224"/>
      <c r="P181" s="185"/>
      <c r="Q181" s="285"/>
      <c r="R181" s="420" t="s">
        <v>15895</v>
      </c>
      <c r="S181" s="181"/>
      <c r="T181" s="181"/>
      <c r="U181" s="201"/>
      <c r="V181" s="226"/>
      <c r="AB181" s="228" t="str">
        <f t="shared" si="8"/>
        <v>Tantalum5D Production OU</v>
      </c>
    </row>
    <row r="182" spans="1:28" s="227" customFormat="1" ht="25.5">
      <c r="A182" s="421" t="s">
        <v>746</v>
      </c>
      <c r="B182" s="182" t="s">
        <v>1121</v>
      </c>
      <c r="C182" s="186" t="s">
        <v>15431</v>
      </c>
      <c r="D182" s="230"/>
      <c r="E182" s="182" t="s">
        <v>1086</v>
      </c>
      <c r="F182" s="182" t="s">
        <v>746</v>
      </c>
      <c r="G182" s="182" t="s">
        <v>13217</v>
      </c>
      <c r="H182" s="183">
        <v>0</v>
      </c>
      <c r="I182" s="184" t="s">
        <v>1709</v>
      </c>
      <c r="J182" s="184" t="s">
        <v>1540</v>
      </c>
      <c r="K182" s="224"/>
      <c r="L182" s="224"/>
      <c r="M182" s="224"/>
      <c r="N182" s="224"/>
      <c r="O182" s="224"/>
      <c r="P182" s="185"/>
      <c r="Q182" s="285"/>
      <c r="R182" s="420" t="s">
        <v>15895</v>
      </c>
      <c r="S182" s="181"/>
      <c r="T182" s="181"/>
      <c r="U182" s="201"/>
      <c r="V182" s="226"/>
      <c r="AB182" s="228" t="str">
        <f t="shared" si="8"/>
        <v>TantalumAMG Brasil</v>
      </c>
    </row>
    <row r="183" spans="1:28" s="227" customFormat="1" ht="25.5">
      <c r="A183" s="421" t="s">
        <v>1384</v>
      </c>
      <c r="B183" s="182" t="s">
        <v>1121</v>
      </c>
      <c r="C183" s="186" t="s">
        <v>1383</v>
      </c>
      <c r="D183" s="230"/>
      <c r="E183" s="182" t="s">
        <v>2415</v>
      </c>
      <c r="F183" s="182" t="s">
        <v>1384</v>
      </c>
      <c r="G183" s="182" t="s">
        <v>13217</v>
      </c>
      <c r="H183" s="183">
        <v>0</v>
      </c>
      <c r="I183" s="184" t="s">
        <v>15802</v>
      </c>
      <c r="J183" s="184" t="s">
        <v>1729</v>
      </c>
      <c r="K183" s="224"/>
      <c r="L183" s="224"/>
      <c r="M183" s="224"/>
      <c r="N183" s="224"/>
      <c r="O183" s="224"/>
      <c r="P183" s="185"/>
      <c r="Q183" s="285"/>
      <c r="R183" s="420" t="s">
        <v>15895</v>
      </c>
      <c r="S183" s="181"/>
      <c r="T183" s="181"/>
      <c r="U183" s="201"/>
      <c r="V183" s="226"/>
      <c r="AB183" s="228" t="str">
        <f t="shared" si="8"/>
        <v>TantalumD Block Metals, LLC</v>
      </c>
    </row>
    <row r="184" spans="1:28" s="227" customFormat="1" ht="25.5">
      <c r="A184" s="421" t="s">
        <v>741</v>
      </c>
      <c r="B184" s="182" t="s">
        <v>1121</v>
      </c>
      <c r="C184" s="186" t="s">
        <v>43</v>
      </c>
      <c r="D184" s="230"/>
      <c r="E184" s="182" t="s">
        <v>1090</v>
      </c>
      <c r="F184" s="182" t="s">
        <v>741</v>
      </c>
      <c r="G184" s="182" t="s">
        <v>13217</v>
      </c>
      <c r="H184" s="183">
        <v>0</v>
      </c>
      <c r="I184" s="184" t="s">
        <v>1705</v>
      </c>
      <c r="J184" s="184" t="s">
        <v>13601</v>
      </c>
      <c r="K184" s="224"/>
      <c r="L184" s="224"/>
      <c r="M184" s="224"/>
      <c r="N184" s="224"/>
      <c r="O184" s="224"/>
      <c r="P184" s="185"/>
      <c r="Q184" s="285"/>
      <c r="R184" s="420" t="s">
        <v>15895</v>
      </c>
      <c r="S184" s="181"/>
      <c r="T184" s="181"/>
      <c r="U184" s="201"/>
      <c r="V184" s="226"/>
      <c r="AB184" s="228" t="str">
        <f t="shared" si="8"/>
        <v>TantalumF&amp;X Electro-Materials Ltd.</v>
      </c>
    </row>
    <row r="185" spans="1:28" s="227" customFormat="1" ht="25.5">
      <c r="A185" s="421" t="s">
        <v>1385</v>
      </c>
      <c r="B185" s="182" t="s">
        <v>1121</v>
      </c>
      <c r="C185" s="186" t="s">
        <v>2152</v>
      </c>
      <c r="D185" s="230"/>
      <c r="E185" s="182" t="s">
        <v>1090</v>
      </c>
      <c r="F185" s="182" t="s">
        <v>1385</v>
      </c>
      <c r="G185" s="182" t="s">
        <v>13217</v>
      </c>
      <c r="H185" s="183">
        <v>0</v>
      </c>
      <c r="I185" s="184" t="s">
        <v>1720</v>
      </c>
      <c r="J185" s="184" t="s">
        <v>13600</v>
      </c>
      <c r="K185" s="224"/>
      <c r="L185" s="224"/>
      <c r="M185" s="224"/>
      <c r="N185" s="224"/>
      <c r="O185" s="224"/>
      <c r="P185" s="185"/>
      <c r="Q185" s="285"/>
      <c r="R185" s="420" t="s">
        <v>15895</v>
      </c>
      <c r="S185" s="181"/>
      <c r="T185" s="181"/>
      <c r="U185" s="201"/>
      <c r="V185" s="226"/>
      <c r="AB185" s="228" t="str">
        <f t="shared" si="8"/>
        <v>TantalumFIR Metals &amp; Resource Ltd.</v>
      </c>
    </row>
    <row r="186" spans="1:28" s="227" customFormat="1" ht="25.5">
      <c r="A186" s="421" t="s">
        <v>1400</v>
      </c>
      <c r="B186" s="182" t="s">
        <v>1121</v>
      </c>
      <c r="C186" s="186" t="s">
        <v>1399</v>
      </c>
      <c r="D186" s="230"/>
      <c r="E186" s="182" t="s">
        <v>1098</v>
      </c>
      <c r="F186" s="182" t="s">
        <v>1400</v>
      </c>
      <c r="G186" s="182" t="s">
        <v>13217</v>
      </c>
      <c r="H186" s="183">
        <v>0</v>
      </c>
      <c r="I186" s="184" t="s">
        <v>1741</v>
      </c>
      <c r="J186" s="184" t="s">
        <v>1547</v>
      </c>
      <c r="K186" s="224"/>
      <c r="L186" s="224"/>
      <c r="M186" s="224"/>
      <c r="N186" s="224"/>
      <c r="O186" s="224"/>
      <c r="P186" s="185"/>
      <c r="Q186" s="285"/>
      <c r="R186" s="420" t="s">
        <v>15895</v>
      </c>
      <c r="S186" s="181"/>
      <c r="T186" s="181"/>
      <c r="U186" s="201"/>
      <c r="V186" s="226"/>
      <c r="AB186" s="228" t="str">
        <f t="shared" si="8"/>
        <v>TantalumGlobal Advanced Metals Aizu</v>
      </c>
    </row>
    <row r="187" spans="1:28" s="227" customFormat="1" ht="25.5">
      <c r="A187" s="421" t="s">
        <v>1402</v>
      </c>
      <c r="B187" s="182" t="s">
        <v>1121</v>
      </c>
      <c r="C187" s="186" t="s">
        <v>1401</v>
      </c>
      <c r="D187" s="230"/>
      <c r="E187" s="182" t="s">
        <v>2415</v>
      </c>
      <c r="F187" s="182" t="s">
        <v>1402</v>
      </c>
      <c r="G187" s="182" t="s">
        <v>13217</v>
      </c>
      <c r="H187" s="183">
        <v>0</v>
      </c>
      <c r="I187" s="184" t="s">
        <v>1740</v>
      </c>
      <c r="J187" s="184" t="s">
        <v>1725</v>
      </c>
      <c r="K187" s="224"/>
      <c r="L187" s="224"/>
      <c r="M187" s="224"/>
      <c r="N187" s="224"/>
      <c r="O187" s="224"/>
      <c r="P187" s="185"/>
      <c r="Q187" s="285"/>
      <c r="R187" s="420" t="s">
        <v>15895</v>
      </c>
      <c r="S187" s="181"/>
      <c r="T187" s="181"/>
      <c r="U187" s="201"/>
      <c r="V187" s="226"/>
      <c r="AB187" s="228" t="str">
        <f t="shared" si="8"/>
        <v>TantalumGlobal Advanced Metals Boyertown</v>
      </c>
    </row>
    <row r="188" spans="1:28" s="227" customFormat="1" ht="25.5">
      <c r="A188" s="421" t="s">
        <v>15801</v>
      </c>
      <c r="B188" s="182" t="s">
        <v>1121</v>
      </c>
      <c r="C188" s="186" t="s">
        <v>15800</v>
      </c>
      <c r="D188" s="230"/>
      <c r="E188" s="182" t="s">
        <v>1090</v>
      </c>
      <c r="F188" s="182" t="s">
        <v>15801</v>
      </c>
      <c r="G188" s="182" t="s">
        <v>13217</v>
      </c>
      <c r="H188" s="183">
        <v>0</v>
      </c>
      <c r="I188" s="184" t="s">
        <v>1707</v>
      </c>
      <c r="J188" s="184" t="s">
        <v>13601</v>
      </c>
      <c r="K188" s="224"/>
      <c r="L188" s="224"/>
      <c r="M188" s="224"/>
      <c r="N188" s="224"/>
      <c r="O188" s="224"/>
      <c r="P188" s="185"/>
      <c r="Q188" s="285"/>
      <c r="R188" s="420" t="s">
        <v>15895</v>
      </c>
      <c r="S188" s="181"/>
      <c r="T188" s="181"/>
      <c r="U188" s="201"/>
      <c r="V188" s="226"/>
      <c r="AB188" s="228" t="str">
        <f t="shared" si="8"/>
        <v>TantalumGuangdong Rising Rare Metals-EO Materials Ltd.</v>
      </c>
    </row>
    <row r="189" spans="1:28" s="227" customFormat="1" ht="25.5">
      <c r="A189" s="421" t="s">
        <v>392</v>
      </c>
      <c r="B189" s="182" t="s">
        <v>1121</v>
      </c>
      <c r="C189" s="186" t="s">
        <v>1</v>
      </c>
      <c r="D189" s="230"/>
      <c r="E189" s="182" t="s">
        <v>1090</v>
      </c>
      <c r="F189" s="182" t="s">
        <v>392</v>
      </c>
      <c r="G189" s="182" t="s">
        <v>13217</v>
      </c>
      <c r="H189" s="183">
        <v>0</v>
      </c>
      <c r="I189" s="184" t="s">
        <v>1728</v>
      </c>
      <c r="J189" s="184" t="s">
        <v>13600</v>
      </c>
      <c r="K189" s="224"/>
      <c r="L189" s="224"/>
      <c r="M189" s="224"/>
      <c r="N189" s="224"/>
      <c r="O189" s="224"/>
      <c r="P189" s="185"/>
      <c r="Q189" s="285"/>
      <c r="R189" s="420" t="s">
        <v>15895</v>
      </c>
      <c r="S189" s="181"/>
      <c r="T189" s="181"/>
      <c r="U189" s="201"/>
      <c r="V189" s="226"/>
      <c r="AB189" s="228" t="str">
        <f t="shared" si="8"/>
        <v>TantalumHengyang King Xing Lifeng New Materials Co., Ltd.</v>
      </c>
    </row>
    <row r="190" spans="1:28" s="227" customFormat="1" ht="25.5">
      <c r="A190" s="421" t="s">
        <v>1386</v>
      </c>
      <c r="B190" s="182" t="s">
        <v>1121</v>
      </c>
      <c r="C190" s="186" t="s">
        <v>2156</v>
      </c>
      <c r="D190" s="230"/>
      <c r="E190" s="182" t="s">
        <v>1090</v>
      </c>
      <c r="F190" s="182" t="s">
        <v>1386</v>
      </c>
      <c r="G190" s="182" t="s">
        <v>13217</v>
      </c>
      <c r="H190" s="183">
        <v>0</v>
      </c>
      <c r="I190" s="184" t="s">
        <v>1731</v>
      </c>
      <c r="J190" s="184" t="s">
        <v>13596</v>
      </c>
      <c r="K190" s="224"/>
      <c r="L190" s="224"/>
      <c r="M190" s="224"/>
      <c r="N190" s="224"/>
      <c r="O190" s="224"/>
      <c r="P190" s="185"/>
      <c r="Q190" s="285"/>
      <c r="R190" s="420" t="s">
        <v>15895</v>
      </c>
      <c r="S190" s="181"/>
      <c r="T190" s="181"/>
      <c r="U190" s="201"/>
      <c r="V190" s="226"/>
      <c r="AB190" s="228" t="str">
        <f t="shared" si="8"/>
        <v>TantalumJiangxi Dinghai Tantalum &amp; Niobium Co., Ltd.</v>
      </c>
    </row>
    <row r="191" spans="1:28" s="227" customFormat="1" ht="25.5">
      <c r="A191" s="421" t="s">
        <v>2253</v>
      </c>
      <c r="B191" s="182" t="s">
        <v>1121</v>
      </c>
      <c r="C191" s="186" t="s">
        <v>2252</v>
      </c>
      <c r="D191" s="230"/>
      <c r="E191" s="182" t="s">
        <v>1090</v>
      </c>
      <c r="F191" s="182" t="s">
        <v>2253</v>
      </c>
      <c r="G191" s="182" t="s">
        <v>13217</v>
      </c>
      <c r="H191" s="183">
        <v>0</v>
      </c>
      <c r="I191" s="184" t="s">
        <v>1727</v>
      </c>
      <c r="J191" s="184" t="s">
        <v>13596</v>
      </c>
      <c r="K191" s="224"/>
      <c r="L191" s="224"/>
      <c r="M191" s="224"/>
      <c r="N191" s="224"/>
      <c r="O191" s="224"/>
      <c r="P191" s="185"/>
      <c r="Q191" s="285"/>
      <c r="R191" s="420" t="s">
        <v>15895</v>
      </c>
      <c r="S191" s="181"/>
      <c r="T191" s="181"/>
      <c r="U191" s="201"/>
      <c r="V191" s="226"/>
      <c r="AB191" s="228" t="str">
        <f t="shared" si="8"/>
        <v>TantalumJiangxi Tuohong New Raw Material</v>
      </c>
    </row>
    <row r="192" spans="1:28" s="227" customFormat="1" ht="25.5">
      <c r="A192" s="421" t="s">
        <v>744</v>
      </c>
      <c r="B192" s="182" t="s">
        <v>1121</v>
      </c>
      <c r="C192" s="186" t="s">
        <v>2</v>
      </c>
      <c r="D192" s="230"/>
      <c r="E192" s="182" t="s">
        <v>1090</v>
      </c>
      <c r="F192" s="182" t="s">
        <v>744</v>
      </c>
      <c r="G192" s="182" t="s">
        <v>13217</v>
      </c>
      <c r="H192" s="183">
        <v>0</v>
      </c>
      <c r="I192" s="184" t="s">
        <v>1708</v>
      </c>
      <c r="J192" s="184" t="s">
        <v>13596</v>
      </c>
      <c r="K192" s="224"/>
      <c r="L192" s="224"/>
      <c r="M192" s="224"/>
      <c r="N192" s="224"/>
      <c r="O192" s="224"/>
      <c r="P192" s="185"/>
      <c r="Q192" s="285"/>
      <c r="R192" s="420" t="s">
        <v>15895</v>
      </c>
      <c r="S192" s="181"/>
      <c r="T192" s="181"/>
      <c r="U192" s="201"/>
      <c r="V192" s="226"/>
      <c r="AB192" s="228" t="str">
        <f t="shared" si="8"/>
        <v>TantalumJiuJiang JinXin Nonferrous Metals Co., Ltd.</v>
      </c>
    </row>
    <row r="193" spans="1:28" s="227" customFormat="1" ht="25.5">
      <c r="A193" s="421" t="s">
        <v>745</v>
      </c>
      <c r="B193" s="182" t="s">
        <v>1121</v>
      </c>
      <c r="C193" s="186" t="s">
        <v>44</v>
      </c>
      <c r="D193" s="230"/>
      <c r="E193" s="182" t="s">
        <v>1090</v>
      </c>
      <c r="F193" s="182" t="s">
        <v>745</v>
      </c>
      <c r="G193" s="182" t="s">
        <v>13217</v>
      </c>
      <c r="H193" s="183">
        <v>0</v>
      </c>
      <c r="I193" s="184" t="s">
        <v>1708</v>
      </c>
      <c r="J193" s="184" t="s">
        <v>13596</v>
      </c>
      <c r="K193" s="224"/>
      <c r="L193" s="224"/>
      <c r="M193" s="224"/>
      <c r="N193" s="224"/>
      <c r="O193" s="224"/>
      <c r="P193" s="185"/>
      <c r="Q193" s="285"/>
      <c r="R193" s="420" t="s">
        <v>15895</v>
      </c>
      <c r="S193" s="181"/>
      <c r="T193" s="181"/>
      <c r="U193" s="201"/>
      <c r="V193" s="226"/>
      <c r="AB193" s="228" t="str">
        <f t="shared" si="8"/>
        <v>TantalumJiujiang Tanbre Co., Ltd.</v>
      </c>
    </row>
    <row r="194" spans="1:28" s="227" customFormat="1" ht="25.5">
      <c r="A194" s="421" t="s">
        <v>1387</v>
      </c>
      <c r="B194" s="182" t="s">
        <v>1121</v>
      </c>
      <c r="C194" s="186" t="s">
        <v>2153</v>
      </c>
      <c r="D194" s="230"/>
      <c r="E194" s="182" t="s">
        <v>1090</v>
      </c>
      <c r="F194" s="182" t="s">
        <v>1387</v>
      </c>
      <c r="G194" s="182" t="s">
        <v>13217</v>
      </c>
      <c r="H194" s="183">
        <v>0</v>
      </c>
      <c r="I194" s="184" t="s">
        <v>1708</v>
      </c>
      <c r="J194" s="184" t="s">
        <v>13596</v>
      </c>
      <c r="K194" s="224"/>
      <c r="L194" s="224"/>
      <c r="M194" s="224"/>
      <c r="N194" s="224"/>
      <c r="O194" s="224"/>
      <c r="P194" s="185"/>
      <c r="Q194" s="285"/>
      <c r="R194" s="420" t="s">
        <v>15895</v>
      </c>
      <c r="S194" s="181"/>
      <c r="T194" s="181"/>
      <c r="U194" s="201"/>
      <c r="V194" s="226"/>
      <c r="AB194" s="228" t="str">
        <f t="shared" si="8"/>
        <v>TantalumJiujiang Zhongao Tantalum &amp; Niobium Co., Ltd.</v>
      </c>
    </row>
    <row r="195" spans="1:28" s="227" customFormat="1" ht="25.5">
      <c r="A195" s="421" t="s">
        <v>1412</v>
      </c>
      <c r="B195" s="182" t="s">
        <v>1121</v>
      </c>
      <c r="C195" s="186" t="s">
        <v>15052</v>
      </c>
      <c r="D195" s="230"/>
      <c r="E195" s="182" t="s">
        <v>1103</v>
      </c>
      <c r="F195" s="182" t="s">
        <v>1412</v>
      </c>
      <c r="G195" s="182" t="s">
        <v>13217</v>
      </c>
      <c r="H195" s="183">
        <v>0</v>
      </c>
      <c r="I195" s="184" t="s">
        <v>1732</v>
      </c>
      <c r="J195" s="184" t="s">
        <v>1733</v>
      </c>
      <c r="K195" s="224"/>
      <c r="L195" s="224"/>
      <c r="M195" s="224"/>
      <c r="N195" s="224"/>
      <c r="O195" s="224"/>
      <c r="P195" s="185"/>
      <c r="Q195" s="285"/>
      <c r="R195" s="420" t="s">
        <v>15895</v>
      </c>
      <c r="S195" s="181"/>
      <c r="T195" s="181"/>
      <c r="U195" s="201"/>
      <c r="V195" s="226"/>
      <c r="AB195" s="228" t="str">
        <f t="shared" si="8"/>
        <v>TantalumKEMET de Mexico</v>
      </c>
    </row>
    <row r="196" spans="1:28" s="227" customFormat="1" ht="25.5">
      <c r="A196" s="421" t="s">
        <v>1407</v>
      </c>
      <c r="B196" s="182" t="s">
        <v>1121</v>
      </c>
      <c r="C196" s="186" t="s">
        <v>15493</v>
      </c>
      <c r="D196" s="230"/>
      <c r="E196" s="182" t="s">
        <v>2415</v>
      </c>
      <c r="F196" s="182" t="s">
        <v>1407</v>
      </c>
      <c r="G196" s="182" t="s">
        <v>13217</v>
      </c>
      <c r="H196" s="183">
        <v>0</v>
      </c>
      <c r="I196" s="184" t="s">
        <v>1738</v>
      </c>
      <c r="J196" s="184" t="s">
        <v>1617</v>
      </c>
      <c r="K196" s="224"/>
      <c r="L196" s="224"/>
      <c r="M196" s="224"/>
      <c r="N196" s="224"/>
      <c r="O196" s="224"/>
      <c r="P196" s="185"/>
      <c r="Q196" s="285"/>
      <c r="R196" s="420" t="s">
        <v>15895</v>
      </c>
      <c r="S196" s="181"/>
      <c r="T196" s="181"/>
      <c r="U196" s="201"/>
      <c r="V196" s="226"/>
      <c r="AB196" s="228" t="str">
        <f t="shared" si="8"/>
        <v>TantalumMaterion Newton Inc.</v>
      </c>
    </row>
    <row r="197" spans="1:28" s="227" customFormat="1" ht="25.5">
      <c r="A197" s="421" t="s">
        <v>747</v>
      </c>
      <c r="B197" s="182" t="s">
        <v>1121</v>
      </c>
      <c r="C197" s="186" t="s">
        <v>2136</v>
      </c>
      <c r="D197" s="230"/>
      <c r="E197" s="182" t="s">
        <v>1096</v>
      </c>
      <c r="F197" s="182" t="s">
        <v>747</v>
      </c>
      <c r="G197" s="182" t="s">
        <v>13217</v>
      </c>
      <c r="H197" s="183">
        <v>0</v>
      </c>
      <c r="I197" s="184" t="s">
        <v>1710</v>
      </c>
      <c r="J197" s="184" t="s">
        <v>15410</v>
      </c>
      <c r="K197" s="224"/>
      <c r="L197" s="224"/>
      <c r="M197" s="224"/>
      <c r="N197" s="224"/>
      <c r="O197" s="224"/>
      <c r="P197" s="185"/>
      <c r="Q197" s="285"/>
      <c r="R197" s="420" t="s">
        <v>15895</v>
      </c>
      <c r="S197" s="181"/>
      <c r="T197" s="181"/>
      <c r="U197" s="201"/>
      <c r="V197" s="226"/>
      <c r="AB197" s="228" t="str">
        <f t="shared" ref="AB197" si="9">B197&amp;C197</f>
        <v>TantalumMetallurgical Products India Pvt., Ltd.</v>
      </c>
    </row>
    <row r="198" spans="1:28" s="227" customFormat="1" ht="25.5">
      <c r="A198" s="421" t="s">
        <v>748</v>
      </c>
      <c r="B198" s="182" t="s">
        <v>1121</v>
      </c>
      <c r="C198" s="186" t="s">
        <v>12408</v>
      </c>
      <c r="D198" s="230"/>
      <c r="E198" s="182" t="s">
        <v>1086</v>
      </c>
      <c r="F198" s="182" t="s">
        <v>748</v>
      </c>
      <c r="G198" s="182" t="s">
        <v>13217</v>
      </c>
      <c r="H198" s="183">
        <v>0</v>
      </c>
      <c r="I198" s="184" t="s">
        <v>1712</v>
      </c>
      <c r="J198" s="184" t="s">
        <v>1713</v>
      </c>
      <c r="K198" s="224"/>
      <c r="L198" s="224"/>
      <c r="M198" s="224"/>
      <c r="N198" s="224"/>
      <c r="O198" s="224"/>
      <c r="P198" s="185"/>
      <c r="Q198" s="285"/>
      <c r="R198" s="420" t="s">
        <v>15895</v>
      </c>
      <c r="S198" s="181"/>
      <c r="T198" s="181"/>
      <c r="U198" s="201"/>
      <c r="V198" s="226"/>
      <c r="AB198" s="228" t="str">
        <f t="shared" ref="AB198:AB229" si="10">B198&amp;C198</f>
        <v>TantalumMineracao Taboca S.A.</v>
      </c>
    </row>
    <row r="199" spans="1:28" s="227" customFormat="1" ht="25.5">
      <c r="A199" s="421" t="s">
        <v>749</v>
      </c>
      <c r="B199" s="182" t="s">
        <v>1121</v>
      </c>
      <c r="C199" s="186" t="s">
        <v>1218</v>
      </c>
      <c r="D199" s="230"/>
      <c r="E199" s="182" t="s">
        <v>1098</v>
      </c>
      <c r="F199" s="182" t="s">
        <v>749</v>
      </c>
      <c r="G199" s="182" t="s">
        <v>13217</v>
      </c>
      <c r="H199" s="183">
        <v>0</v>
      </c>
      <c r="I199" s="184" t="s">
        <v>1714</v>
      </c>
      <c r="J199" s="184" t="s">
        <v>1715</v>
      </c>
      <c r="K199" s="224"/>
      <c r="L199" s="224"/>
      <c r="M199" s="224"/>
      <c r="N199" s="224"/>
      <c r="O199" s="224"/>
      <c r="P199" s="185"/>
      <c r="Q199" s="285"/>
      <c r="R199" s="420" t="s">
        <v>15895</v>
      </c>
      <c r="S199" s="181"/>
      <c r="T199" s="181"/>
      <c r="U199" s="201"/>
      <c r="V199" s="226"/>
      <c r="AB199" s="228" t="str">
        <f t="shared" si="10"/>
        <v>TantalumMitsui Mining and Smelting Co., Ltd.</v>
      </c>
    </row>
    <row r="200" spans="1:28" s="227" customFormat="1" ht="25.5">
      <c r="A200" s="421" t="s">
        <v>751</v>
      </c>
      <c r="B200" s="182" t="s">
        <v>1121</v>
      </c>
      <c r="C200" s="186" t="s">
        <v>1020</v>
      </c>
      <c r="D200" s="230"/>
      <c r="E200" s="182" t="s">
        <v>1090</v>
      </c>
      <c r="F200" s="182" t="s">
        <v>751</v>
      </c>
      <c r="G200" s="182" t="s">
        <v>13217</v>
      </c>
      <c r="H200" s="183">
        <v>0</v>
      </c>
      <c r="I200" s="184" t="s">
        <v>1718</v>
      </c>
      <c r="J200" s="184" t="s">
        <v>13582</v>
      </c>
      <c r="K200" s="224"/>
      <c r="L200" s="224"/>
      <c r="M200" s="224"/>
      <c r="N200" s="224"/>
      <c r="O200" s="224"/>
      <c r="P200" s="185"/>
      <c r="Q200" s="285"/>
      <c r="R200" s="420" t="s">
        <v>15895</v>
      </c>
      <c r="S200" s="181"/>
      <c r="T200" s="181"/>
      <c r="U200" s="201"/>
      <c r="V200" s="226"/>
      <c r="AB200" s="228" t="str">
        <f t="shared" si="10"/>
        <v>TantalumNingxia Orient Tantalum Industry Co., Ltd.</v>
      </c>
    </row>
    <row r="201" spans="1:28" s="227" customFormat="1" ht="25.5">
      <c r="A201" s="421" t="s">
        <v>750</v>
      </c>
      <c r="B201" s="182" t="s">
        <v>1121</v>
      </c>
      <c r="C201" s="186" t="s">
        <v>2509</v>
      </c>
      <c r="D201" s="230"/>
      <c r="E201" s="182" t="s">
        <v>1093</v>
      </c>
      <c r="F201" s="182" t="s">
        <v>750</v>
      </c>
      <c r="G201" s="182" t="s">
        <v>13217</v>
      </c>
      <c r="H201" s="183">
        <v>0</v>
      </c>
      <c r="I201" s="184" t="s">
        <v>1716</v>
      </c>
      <c r="J201" s="184" t="s">
        <v>1717</v>
      </c>
      <c r="K201" s="224"/>
      <c r="L201" s="224"/>
      <c r="M201" s="224"/>
      <c r="N201" s="224"/>
      <c r="O201" s="224"/>
      <c r="P201" s="185"/>
      <c r="Q201" s="285"/>
      <c r="R201" s="420" t="s">
        <v>15895</v>
      </c>
      <c r="S201" s="181"/>
      <c r="T201" s="181"/>
      <c r="U201" s="201"/>
      <c r="V201" s="226"/>
      <c r="AB201" s="228" t="str">
        <f t="shared" si="10"/>
        <v>TantalumNPM Silmet AS</v>
      </c>
    </row>
    <row r="202" spans="1:28" s="227" customFormat="1" ht="25.5">
      <c r="A202" s="421" t="s">
        <v>15495</v>
      </c>
      <c r="B202" s="182" t="s">
        <v>1121</v>
      </c>
      <c r="C202" s="186" t="s">
        <v>15494</v>
      </c>
      <c r="D202" s="230"/>
      <c r="E202" s="182" t="s">
        <v>13082</v>
      </c>
      <c r="F202" s="182" t="s">
        <v>15495</v>
      </c>
      <c r="G202" s="182" t="s">
        <v>13217</v>
      </c>
      <c r="H202" s="183">
        <v>0</v>
      </c>
      <c r="I202" s="184" t="s">
        <v>15804</v>
      </c>
      <c r="J202" s="184" t="s">
        <v>4843</v>
      </c>
      <c r="K202" s="224"/>
      <c r="L202" s="224"/>
      <c r="M202" s="224"/>
      <c r="N202" s="224"/>
      <c r="O202" s="224"/>
      <c r="P202" s="185"/>
      <c r="Q202" s="285"/>
      <c r="R202" s="420" t="s">
        <v>15895</v>
      </c>
      <c r="S202" s="181"/>
      <c r="T202" s="181"/>
      <c r="U202" s="201"/>
      <c r="V202" s="226"/>
      <c r="AB202" s="228" t="str">
        <f t="shared" si="10"/>
        <v>TantalumPowerX Ltd.</v>
      </c>
    </row>
    <row r="203" spans="1:28" s="227" customFormat="1" ht="25.5">
      <c r="A203" s="421" t="s">
        <v>752</v>
      </c>
      <c r="B203" s="182" t="s">
        <v>1121</v>
      </c>
      <c r="C203" s="186" t="s">
        <v>807</v>
      </c>
      <c r="D203" s="230"/>
      <c r="E203" s="182" t="s">
        <v>2415</v>
      </c>
      <c r="F203" s="182" t="s">
        <v>752</v>
      </c>
      <c r="G203" s="182" t="s">
        <v>13217</v>
      </c>
      <c r="H203" s="183">
        <v>0</v>
      </c>
      <c r="I203" s="184" t="s">
        <v>13801</v>
      </c>
      <c r="J203" s="184" t="s">
        <v>2246</v>
      </c>
      <c r="K203" s="224"/>
      <c r="L203" s="224"/>
      <c r="M203" s="224"/>
      <c r="N203" s="224"/>
      <c r="O203" s="224"/>
      <c r="P203" s="185"/>
      <c r="Q203" s="285"/>
      <c r="R203" s="420" t="s">
        <v>15895</v>
      </c>
      <c r="S203" s="181"/>
      <c r="T203" s="181"/>
      <c r="U203" s="201"/>
      <c r="V203" s="226"/>
      <c r="AB203" s="228" t="str">
        <f t="shared" si="10"/>
        <v>TantalumQuantumClean</v>
      </c>
    </row>
    <row r="204" spans="1:28" s="227" customFormat="1" ht="25.5">
      <c r="A204" s="421" t="s">
        <v>1743</v>
      </c>
      <c r="B204" s="182" t="s">
        <v>1121</v>
      </c>
      <c r="C204" s="186" t="s">
        <v>12412</v>
      </c>
      <c r="D204" s="230"/>
      <c r="E204" s="182" t="s">
        <v>1086</v>
      </c>
      <c r="F204" s="182" t="s">
        <v>1743</v>
      </c>
      <c r="G204" s="182" t="s">
        <v>13217</v>
      </c>
      <c r="H204" s="183">
        <v>0</v>
      </c>
      <c r="I204" s="184" t="s">
        <v>1709</v>
      </c>
      <c r="J204" s="184" t="s">
        <v>1744</v>
      </c>
      <c r="K204" s="224"/>
      <c r="L204" s="224"/>
      <c r="M204" s="224"/>
      <c r="N204" s="224"/>
      <c r="O204" s="224"/>
      <c r="P204" s="185"/>
      <c r="Q204" s="285"/>
      <c r="R204" s="420" t="s">
        <v>15895</v>
      </c>
      <c r="S204" s="181"/>
      <c r="T204" s="181"/>
      <c r="U204" s="201"/>
      <c r="V204" s="226"/>
      <c r="AB204" s="228" t="str">
        <f t="shared" si="10"/>
        <v>TantalumResind Industria e Comercio Ltda.</v>
      </c>
    </row>
    <row r="205" spans="1:28" s="227" customFormat="1" ht="25.5">
      <c r="A205" s="421" t="s">
        <v>15054</v>
      </c>
      <c r="B205" s="182" t="s">
        <v>1121</v>
      </c>
      <c r="C205" s="186" t="s">
        <v>15432</v>
      </c>
      <c r="D205" s="230"/>
      <c r="E205" s="182" t="s">
        <v>1090</v>
      </c>
      <c r="F205" s="182" t="s">
        <v>15054</v>
      </c>
      <c r="G205" s="182" t="s">
        <v>13217</v>
      </c>
      <c r="H205" s="183">
        <v>0</v>
      </c>
      <c r="I205" s="184" t="s">
        <v>15106</v>
      </c>
      <c r="J205" s="184" t="s">
        <v>13609</v>
      </c>
      <c r="K205" s="224"/>
      <c r="L205" s="224"/>
      <c r="M205" s="224"/>
      <c r="N205" s="224"/>
      <c r="O205" s="224"/>
      <c r="P205" s="185"/>
      <c r="Q205" s="285"/>
      <c r="R205" s="420" t="s">
        <v>15895</v>
      </c>
      <c r="S205" s="181"/>
      <c r="T205" s="181"/>
      <c r="U205" s="201"/>
      <c r="V205" s="226"/>
      <c r="AB205" s="228" t="str">
        <f t="shared" si="10"/>
        <v>TantalumRFH Yancheng Jinye New Material Technology Co., Ltd.</v>
      </c>
    </row>
    <row r="206" spans="1:28" s="227" customFormat="1" ht="20.25">
      <c r="A206" s="421" t="s">
        <v>754</v>
      </c>
      <c r="B206" s="182" t="s">
        <v>1121</v>
      </c>
      <c r="C206" s="186" t="s">
        <v>1366</v>
      </c>
      <c r="D206" s="230"/>
      <c r="E206" s="182" t="s">
        <v>873</v>
      </c>
      <c r="F206" s="182" t="s">
        <v>754</v>
      </c>
      <c r="G206" s="182" t="s">
        <v>13217</v>
      </c>
      <c r="H206" s="183">
        <v>0</v>
      </c>
      <c r="I206" s="184" t="s">
        <v>1721</v>
      </c>
      <c r="J206" s="184" t="s">
        <v>9986</v>
      </c>
      <c r="K206" s="224"/>
      <c r="L206" s="224"/>
      <c r="M206" s="224"/>
      <c r="N206" s="224"/>
      <c r="O206" s="224"/>
      <c r="P206" s="185"/>
      <c r="Q206" s="285"/>
      <c r="R206" s="420" t="s">
        <v>15896</v>
      </c>
      <c r="S206" s="181"/>
      <c r="T206" s="181"/>
      <c r="U206" s="201"/>
      <c r="V206" s="226"/>
      <c r="AB206" s="228" t="str">
        <f t="shared" si="10"/>
        <v>TantalumSolikamsk Magnesium Works OAO</v>
      </c>
    </row>
    <row r="207" spans="1:28" s="227" customFormat="1" ht="25.5">
      <c r="A207" s="421" t="s">
        <v>755</v>
      </c>
      <c r="B207" s="182" t="s">
        <v>1121</v>
      </c>
      <c r="C207" s="186" t="s">
        <v>2428</v>
      </c>
      <c r="D207" s="230"/>
      <c r="E207" s="182" t="s">
        <v>1098</v>
      </c>
      <c r="F207" s="182" t="s">
        <v>755</v>
      </c>
      <c r="G207" s="182" t="s">
        <v>13217</v>
      </c>
      <c r="H207" s="183">
        <v>0</v>
      </c>
      <c r="I207" s="184" t="s">
        <v>1722</v>
      </c>
      <c r="J207" s="184" t="s">
        <v>1544</v>
      </c>
      <c r="K207" s="224"/>
      <c r="L207" s="224"/>
      <c r="M207" s="224"/>
      <c r="N207" s="224"/>
      <c r="O207" s="224"/>
      <c r="P207" s="185"/>
      <c r="Q207" s="285"/>
      <c r="R207" s="420" t="s">
        <v>15895</v>
      </c>
      <c r="S207" s="181"/>
      <c r="T207" s="181"/>
      <c r="U207" s="201"/>
      <c r="V207" s="226"/>
      <c r="AB207" s="228" t="str">
        <f t="shared" si="10"/>
        <v>TantalumTaki Chemical Co., Ltd.</v>
      </c>
    </row>
    <row r="208" spans="1:28" s="227" customFormat="1" ht="25.5">
      <c r="A208" s="421" t="s">
        <v>1404</v>
      </c>
      <c r="B208" s="182" t="s">
        <v>1121</v>
      </c>
      <c r="C208" s="186" t="s">
        <v>15048</v>
      </c>
      <c r="D208" s="230"/>
      <c r="E208" s="182" t="s">
        <v>878</v>
      </c>
      <c r="F208" s="182" t="s">
        <v>1404</v>
      </c>
      <c r="G208" s="182" t="s">
        <v>13217</v>
      </c>
      <c r="H208" s="183">
        <v>0</v>
      </c>
      <c r="I208" s="184" t="s">
        <v>1734</v>
      </c>
      <c r="J208" s="184" t="s">
        <v>1735</v>
      </c>
      <c r="K208" s="224"/>
      <c r="L208" s="224"/>
      <c r="M208" s="224"/>
      <c r="N208" s="224"/>
      <c r="O208" s="224"/>
      <c r="P208" s="185"/>
      <c r="Q208" s="285"/>
      <c r="R208" s="420" t="s">
        <v>15895</v>
      </c>
      <c r="S208" s="181"/>
      <c r="T208" s="181"/>
      <c r="U208" s="201"/>
      <c r="V208" s="226"/>
      <c r="AB208" s="228" t="str">
        <f t="shared" si="10"/>
        <v>TantalumTANIOBIS Co., Ltd.</v>
      </c>
    </row>
    <row r="209" spans="1:28" s="227" customFormat="1" ht="25.5">
      <c r="A209" s="421" t="s">
        <v>1405</v>
      </c>
      <c r="B209" s="182" t="s">
        <v>1121</v>
      </c>
      <c r="C209" s="186" t="s">
        <v>15051</v>
      </c>
      <c r="D209" s="230"/>
      <c r="E209" s="182" t="s">
        <v>1091</v>
      </c>
      <c r="F209" s="182" t="s">
        <v>1405</v>
      </c>
      <c r="G209" s="182" t="s">
        <v>13217</v>
      </c>
      <c r="H209" s="183">
        <v>0</v>
      </c>
      <c r="I209" s="184" t="s">
        <v>1736</v>
      </c>
      <c r="J209" s="184" t="s">
        <v>4228</v>
      </c>
      <c r="K209" s="224"/>
      <c r="L209" s="224"/>
      <c r="M209" s="224"/>
      <c r="N209" s="224"/>
      <c r="O209" s="224"/>
      <c r="P209" s="185"/>
      <c r="Q209" s="285"/>
      <c r="R209" s="420" t="s">
        <v>15895</v>
      </c>
      <c r="S209" s="181"/>
      <c r="T209" s="181"/>
      <c r="U209" s="201"/>
      <c r="V209" s="226"/>
      <c r="AB209" s="228" t="str">
        <f t="shared" si="10"/>
        <v>TantalumTANIOBIS GmbH</v>
      </c>
    </row>
    <row r="210" spans="1:28" s="227" customFormat="1" ht="25.5">
      <c r="A210" s="421" t="s">
        <v>1409</v>
      </c>
      <c r="B210" s="182" t="s">
        <v>1121</v>
      </c>
      <c r="C210" s="186" t="s">
        <v>15049</v>
      </c>
      <c r="D210" s="230"/>
      <c r="E210" s="182" t="s">
        <v>1098</v>
      </c>
      <c r="F210" s="182" t="s">
        <v>1409</v>
      </c>
      <c r="G210" s="182" t="s">
        <v>13217</v>
      </c>
      <c r="H210" s="183">
        <v>0</v>
      </c>
      <c r="I210" s="184" t="s">
        <v>15803</v>
      </c>
      <c r="J210" s="184" t="s">
        <v>1739</v>
      </c>
      <c r="K210" s="224"/>
      <c r="L210" s="224"/>
      <c r="M210" s="224"/>
      <c r="N210" s="224"/>
      <c r="O210" s="224"/>
      <c r="P210" s="185"/>
      <c r="Q210" s="285"/>
      <c r="R210" s="420" t="s">
        <v>15895</v>
      </c>
      <c r="S210" s="181"/>
      <c r="T210" s="181"/>
      <c r="U210" s="201"/>
      <c r="V210" s="226"/>
      <c r="AB210" s="228" t="str">
        <f t="shared" si="10"/>
        <v>TantalumTANIOBIS Japan Co., Ltd.</v>
      </c>
    </row>
    <row r="211" spans="1:28" s="227" customFormat="1" ht="25.5">
      <c r="A211" s="421" t="s">
        <v>1410</v>
      </c>
      <c r="B211" s="182" t="s">
        <v>1121</v>
      </c>
      <c r="C211" s="186" t="s">
        <v>15050</v>
      </c>
      <c r="D211" s="230"/>
      <c r="E211" s="182" t="s">
        <v>1091</v>
      </c>
      <c r="F211" s="182" t="s">
        <v>1410</v>
      </c>
      <c r="G211" s="182" t="s">
        <v>13217</v>
      </c>
      <c r="H211" s="183">
        <v>0</v>
      </c>
      <c r="I211" s="184" t="s">
        <v>1737</v>
      </c>
      <c r="J211" s="184" t="s">
        <v>1536</v>
      </c>
      <c r="K211" s="224"/>
      <c r="L211" s="224"/>
      <c r="M211" s="224"/>
      <c r="N211" s="224"/>
      <c r="O211" s="224"/>
      <c r="P211" s="185"/>
      <c r="Q211" s="285"/>
      <c r="R211" s="420" t="s">
        <v>15895</v>
      </c>
      <c r="S211" s="181"/>
      <c r="T211" s="181"/>
      <c r="U211" s="201"/>
      <c r="V211" s="226"/>
      <c r="AB211" s="228" t="str">
        <f t="shared" si="10"/>
        <v>TantalumTANIOBIS Smelting GmbH &amp; Co. KG</v>
      </c>
    </row>
    <row r="212" spans="1:28" s="227" customFormat="1" ht="25.5">
      <c r="A212" s="421" t="s">
        <v>756</v>
      </c>
      <c r="B212" s="182" t="s">
        <v>1121</v>
      </c>
      <c r="C212" s="186" t="s">
        <v>1723</v>
      </c>
      <c r="D212" s="230"/>
      <c r="E212" s="182" t="s">
        <v>2415</v>
      </c>
      <c r="F212" s="182" t="s">
        <v>756</v>
      </c>
      <c r="G212" s="182" t="s">
        <v>13217</v>
      </c>
      <c r="H212" s="183">
        <v>0</v>
      </c>
      <c r="I212" s="184" t="s">
        <v>1724</v>
      </c>
      <c r="J212" s="184" t="s">
        <v>1725</v>
      </c>
      <c r="K212" s="224"/>
      <c r="L212" s="224"/>
      <c r="M212" s="224"/>
      <c r="N212" s="224"/>
      <c r="O212" s="224"/>
      <c r="P212" s="185"/>
      <c r="Q212" s="285"/>
      <c r="R212" s="420" t="s">
        <v>15895</v>
      </c>
      <c r="S212" s="181"/>
      <c r="T212" s="181"/>
      <c r="U212" s="201"/>
      <c r="V212" s="226"/>
      <c r="AB212" s="228" t="str">
        <f t="shared" si="10"/>
        <v>TantalumTelex Metals</v>
      </c>
    </row>
    <row r="213" spans="1:28" s="227" customFormat="1" ht="25.5">
      <c r="A213" s="421" t="s">
        <v>757</v>
      </c>
      <c r="B213" s="182" t="s">
        <v>1121</v>
      </c>
      <c r="C213" s="186" t="s">
        <v>1726</v>
      </c>
      <c r="D213" s="230"/>
      <c r="E213" s="182" t="s">
        <v>1099</v>
      </c>
      <c r="F213" s="182" t="s">
        <v>757</v>
      </c>
      <c r="G213" s="182" t="s">
        <v>13217</v>
      </c>
      <c r="H213" s="183">
        <v>0</v>
      </c>
      <c r="I213" s="184" t="s">
        <v>1598</v>
      </c>
      <c r="J213" s="184" t="s">
        <v>7036</v>
      </c>
      <c r="K213" s="224"/>
      <c r="L213" s="224"/>
      <c r="M213" s="224"/>
      <c r="N213" s="224"/>
      <c r="O213" s="224"/>
      <c r="P213" s="185"/>
      <c r="Q213" s="285"/>
      <c r="R213" s="420" t="s">
        <v>15895</v>
      </c>
      <c r="S213" s="181"/>
      <c r="T213" s="181"/>
      <c r="U213" s="201"/>
      <c r="V213" s="226"/>
      <c r="AB213" s="228" t="str">
        <f t="shared" si="10"/>
        <v>TantalumUlba Metallurgical Plant JSC</v>
      </c>
    </row>
    <row r="214" spans="1:28" s="227" customFormat="1" ht="25.5">
      <c r="A214" s="421" t="s">
        <v>743</v>
      </c>
      <c r="B214" s="182" t="s">
        <v>1121</v>
      </c>
      <c r="C214" s="186" t="s">
        <v>15047</v>
      </c>
      <c r="D214" s="230"/>
      <c r="E214" s="182" t="s">
        <v>1090</v>
      </c>
      <c r="F214" s="182" t="s">
        <v>743</v>
      </c>
      <c r="G214" s="182" t="s">
        <v>13217</v>
      </c>
      <c r="H214" s="183">
        <v>0</v>
      </c>
      <c r="I214" s="184" t="s">
        <v>1707</v>
      </c>
      <c r="J214" s="184" t="s">
        <v>13601</v>
      </c>
      <c r="K214" s="224"/>
      <c r="L214" s="224"/>
      <c r="M214" s="224"/>
      <c r="N214" s="224"/>
      <c r="O214" s="224"/>
      <c r="P214" s="185"/>
      <c r="Q214" s="285"/>
      <c r="R214" s="420" t="s">
        <v>15895</v>
      </c>
      <c r="S214" s="181"/>
      <c r="T214" s="181"/>
      <c r="U214" s="201"/>
      <c r="V214" s="226"/>
      <c r="AB214" s="228" t="str">
        <f t="shared" si="10"/>
        <v>TantalumXIMEI RESOURCES (GUANGDONG) LIMITED</v>
      </c>
    </row>
    <row r="215" spans="1:28" s="227" customFormat="1" ht="25.5">
      <c r="A215" s="421" t="s">
        <v>753</v>
      </c>
      <c r="B215" s="182" t="s">
        <v>1121</v>
      </c>
      <c r="C215" s="186" t="s">
        <v>13252</v>
      </c>
      <c r="D215" s="230"/>
      <c r="E215" s="182" t="s">
        <v>1090</v>
      </c>
      <c r="F215" s="182" t="s">
        <v>753</v>
      </c>
      <c r="G215" s="182" t="s">
        <v>13217</v>
      </c>
      <c r="H215" s="183">
        <v>0</v>
      </c>
      <c r="I215" s="184" t="s">
        <v>1720</v>
      </c>
      <c r="J215" s="184" t="s">
        <v>13600</v>
      </c>
      <c r="K215" s="224"/>
      <c r="L215" s="224"/>
      <c r="M215" s="224"/>
      <c r="N215" s="224"/>
      <c r="O215" s="224"/>
      <c r="P215" s="185"/>
      <c r="Q215" s="285"/>
      <c r="R215" s="420" t="s">
        <v>15895</v>
      </c>
      <c r="S215" s="181"/>
      <c r="T215" s="181"/>
      <c r="U215" s="201"/>
      <c r="V215" s="226"/>
      <c r="AB215" s="228" t="str">
        <f t="shared" si="10"/>
        <v>TantalumYanling Jincheng Tantalum &amp; Niobium Co., Ltd.</v>
      </c>
    </row>
    <row r="216" spans="1:28" s="227" customFormat="1" ht="51">
      <c r="A216" s="422" t="s">
        <v>1774</v>
      </c>
      <c r="B216" s="182" t="s">
        <v>1120</v>
      </c>
      <c r="C216" s="186" t="s">
        <v>13158</v>
      </c>
      <c r="D216" s="230"/>
      <c r="E216" s="182" t="s">
        <v>1090</v>
      </c>
      <c r="F216" s="182" t="s">
        <v>1774</v>
      </c>
      <c r="G216" s="182" t="s">
        <v>13217</v>
      </c>
      <c r="H216" s="183">
        <v>0</v>
      </c>
      <c r="I216" s="184" t="s">
        <v>1759</v>
      </c>
      <c r="J216" s="184" t="s">
        <v>13596</v>
      </c>
      <c r="K216" s="224"/>
      <c r="L216" s="224"/>
      <c r="M216" s="224"/>
      <c r="N216" s="224"/>
      <c r="O216" s="224"/>
      <c r="P216" s="185"/>
      <c r="Q216" s="285"/>
      <c r="R216" s="423" t="s">
        <v>15899</v>
      </c>
      <c r="S216" s="181"/>
      <c r="T216" s="181"/>
      <c r="U216" s="201"/>
      <c r="V216" s="226"/>
      <c r="AB216" s="228" t="str">
        <f t="shared" si="10"/>
        <v>TinJiangxi New Nanshan Technology Ltd.</v>
      </c>
    </row>
    <row r="217" spans="1:28" s="227" customFormat="1" ht="38.25">
      <c r="A217" s="419" t="s">
        <v>758</v>
      </c>
      <c r="B217" s="182" t="s">
        <v>1120</v>
      </c>
      <c r="C217" s="186" t="s">
        <v>47</v>
      </c>
      <c r="D217" s="230"/>
      <c r="E217" s="182" t="s">
        <v>2415</v>
      </c>
      <c r="F217" s="182" t="s">
        <v>758</v>
      </c>
      <c r="G217" s="182" t="s">
        <v>13217</v>
      </c>
      <c r="H217" s="183">
        <v>0</v>
      </c>
      <c r="I217" s="184" t="s">
        <v>1746</v>
      </c>
      <c r="J217" s="184" t="s">
        <v>1725</v>
      </c>
      <c r="K217" s="224"/>
      <c r="L217" s="224"/>
      <c r="M217" s="224"/>
      <c r="N217" s="224"/>
      <c r="O217" s="224"/>
      <c r="P217" s="185"/>
      <c r="Q217" s="285"/>
      <c r="R217" s="423" t="s">
        <v>15900</v>
      </c>
      <c r="S217" s="181"/>
      <c r="T217" s="181"/>
      <c r="U217" s="201"/>
      <c r="V217" s="226"/>
      <c r="AB217" s="228" t="str">
        <f t="shared" si="10"/>
        <v>TinAlpha</v>
      </c>
    </row>
    <row r="218" spans="1:28" s="227" customFormat="1" ht="20.25">
      <c r="A218" s="422" t="s">
        <v>764</v>
      </c>
      <c r="B218" s="182" t="s">
        <v>1120</v>
      </c>
      <c r="C218" s="186" t="s">
        <v>1413</v>
      </c>
      <c r="D218" s="230"/>
      <c r="E218" s="182" t="s">
        <v>1090</v>
      </c>
      <c r="F218" s="182" t="s">
        <v>764</v>
      </c>
      <c r="G218" s="182" t="s">
        <v>13217</v>
      </c>
      <c r="H218" s="183">
        <v>0</v>
      </c>
      <c r="I218" s="184" t="s">
        <v>2429</v>
      </c>
      <c r="J218" s="184" t="s">
        <v>13605</v>
      </c>
      <c r="K218" s="224"/>
      <c r="L218" s="224"/>
      <c r="M218" s="224"/>
      <c r="N218" s="224"/>
      <c r="O218" s="224"/>
      <c r="P218" s="185"/>
      <c r="Q218" s="285"/>
      <c r="R218" s="423" t="s">
        <v>15901</v>
      </c>
      <c r="S218" s="181"/>
      <c r="T218" s="181"/>
      <c r="U218" s="201"/>
      <c r="V218" s="226"/>
      <c r="AB218" s="228" t="str">
        <f t="shared" si="10"/>
        <v>TinGejiu Kai Meng Industry and Trade LLC</v>
      </c>
    </row>
    <row r="219" spans="1:28" s="227" customFormat="1" ht="51">
      <c r="A219" s="419" t="s">
        <v>766</v>
      </c>
      <c r="B219" s="182" t="s">
        <v>1120</v>
      </c>
      <c r="C219" s="186" t="s">
        <v>811</v>
      </c>
      <c r="D219" s="230"/>
      <c r="E219" s="182" t="s">
        <v>1105</v>
      </c>
      <c r="F219" s="182" t="s">
        <v>766</v>
      </c>
      <c r="G219" s="182" t="s">
        <v>13217</v>
      </c>
      <c r="H219" s="183" t="s">
        <v>15855</v>
      </c>
      <c r="I219" s="184" t="s">
        <v>1766</v>
      </c>
      <c r="J219" s="184" t="s">
        <v>8666</v>
      </c>
      <c r="K219" s="224" t="s">
        <v>15856</v>
      </c>
      <c r="L219" s="224" t="s">
        <v>15857</v>
      </c>
      <c r="M219" s="224" t="s">
        <v>12593</v>
      </c>
      <c r="N219" s="224" t="s">
        <v>15858</v>
      </c>
      <c r="O219" s="224" t="s">
        <v>15859</v>
      </c>
      <c r="P219" s="185" t="s">
        <v>485</v>
      </c>
      <c r="Q219" s="285" t="s">
        <v>15860</v>
      </c>
      <c r="R219" s="420" t="s">
        <v>15902</v>
      </c>
      <c r="S219" s="181"/>
      <c r="T219" s="181"/>
      <c r="U219" s="201"/>
      <c r="V219" s="226"/>
      <c r="AB219" s="228" t="str">
        <f t="shared" si="10"/>
        <v>TinMalaysia Smelting Corporation (MSC)</v>
      </c>
    </row>
    <row r="220" spans="1:28" s="227" customFormat="1" ht="25.5">
      <c r="A220" s="421" t="s">
        <v>2121</v>
      </c>
      <c r="B220" s="182" t="s">
        <v>1120</v>
      </c>
      <c r="C220" s="186" t="s">
        <v>2120</v>
      </c>
      <c r="D220" s="230"/>
      <c r="E220" s="182" t="s">
        <v>882</v>
      </c>
      <c r="F220" s="182" t="s">
        <v>2121</v>
      </c>
      <c r="G220" s="182" t="s">
        <v>13217</v>
      </c>
      <c r="H220" s="183">
        <v>0</v>
      </c>
      <c r="I220" s="184" t="s">
        <v>1796</v>
      </c>
      <c r="J220" s="184" t="s">
        <v>12106</v>
      </c>
      <c r="K220" s="224"/>
      <c r="L220" s="224"/>
      <c r="M220" s="224"/>
      <c r="N220" s="224"/>
      <c r="O220" s="224"/>
      <c r="P220" s="185"/>
      <c r="Q220" s="285"/>
      <c r="R220" s="420" t="s">
        <v>15895</v>
      </c>
      <c r="S220" s="181"/>
      <c r="T220" s="181"/>
      <c r="U220" s="201"/>
      <c r="V220" s="226"/>
      <c r="AB220" s="228" t="str">
        <f t="shared" si="10"/>
        <v>TinAn Vinh Joint Stock Mineral Processing Company</v>
      </c>
    </row>
    <row r="221" spans="1:28" s="227" customFormat="1" ht="25.5">
      <c r="A221" s="421" t="s">
        <v>1801</v>
      </c>
      <c r="B221" s="182" t="s">
        <v>1120</v>
      </c>
      <c r="C221" s="186" t="s">
        <v>15496</v>
      </c>
      <c r="D221" s="230"/>
      <c r="E221" s="182" t="s">
        <v>1085</v>
      </c>
      <c r="F221" s="182" t="s">
        <v>1801</v>
      </c>
      <c r="G221" s="182" t="s">
        <v>13217</v>
      </c>
      <c r="H221" s="183">
        <v>0</v>
      </c>
      <c r="I221" s="184" t="s">
        <v>1802</v>
      </c>
      <c r="J221" s="184" t="s">
        <v>3135</v>
      </c>
      <c r="K221" s="224"/>
      <c r="L221" s="224"/>
      <c r="M221" s="224"/>
      <c r="N221" s="224"/>
      <c r="O221" s="224"/>
      <c r="P221" s="185"/>
      <c r="Q221" s="285"/>
      <c r="R221" s="420" t="s">
        <v>15903</v>
      </c>
      <c r="S221" s="181"/>
      <c r="T221" s="181"/>
      <c r="U221" s="201"/>
      <c r="V221" s="226"/>
      <c r="AB221" s="228" t="str">
        <f t="shared" si="10"/>
        <v>TinAurubis Beerse</v>
      </c>
    </row>
    <row r="222" spans="1:28" s="227" customFormat="1" ht="25.5">
      <c r="A222" s="421" t="s">
        <v>1803</v>
      </c>
      <c r="B222" s="182" t="s">
        <v>1120</v>
      </c>
      <c r="C222" s="186" t="s">
        <v>15497</v>
      </c>
      <c r="D222" s="230"/>
      <c r="E222" s="182" t="s">
        <v>1092</v>
      </c>
      <c r="F222" s="182" t="s">
        <v>1803</v>
      </c>
      <c r="G222" s="182" t="s">
        <v>13217</v>
      </c>
      <c r="H222" s="183">
        <v>0</v>
      </c>
      <c r="I222" s="184" t="s">
        <v>1804</v>
      </c>
      <c r="J222" s="184" t="s">
        <v>12390</v>
      </c>
      <c r="K222" s="224"/>
      <c r="L222" s="224"/>
      <c r="M222" s="224"/>
      <c r="N222" s="224"/>
      <c r="O222" s="224"/>
      <c r="P222" s="185"/>
      <c r="Q222" s="285"/>
      <c r="R222" s="420" t="s">
        <v>15895</v>
      </c>
      <c r="S222" s="181"/>
      <c r="T222" s="181"/>
      <c r="U222" s="201"/>
      <c r="V222" s="226"/>
      <c r="AB222" s="228" t="str">
        <f t="shared" si="10"/>
        <v>TinAurubis Berango</v>
      </c>
    </row>
    <row r="223" spans="1:28" s="227" customFormat="1" ht="25.5">
      <c r="A223" s="421" t="s">
        <v>2261</v>
      </c>
      <c r="B223" s="182" t="s">
        <v>1120</v>
      </c>
      <c r="C223" s="186" t="s">
        <v>2318</v>
      </c>
      <c r="D223" s="230"/>
      <c r="E223" s="182" t="s">
        <v>1090</v>
      </c>
      <c r="F223" s="182" t="s">
        <v>2261</v>
      </c>
      <c r="G223" s="182" t="s">
        <v>13217</v>
      </c>
      <c r="H223" s="183">
        <v>0</v>
      </c>
      <c r="I223" s="184" t="s">
        <v>1760</v>
      </c>
      <c r="J223" s="184" t="s">
        <v>13600</v>
      </c>
      <c r="K223" s="224"/>
      <c r="L223" s="224"/>
      <c r="M223" s="224"/>
      <c r="N223" s="224"/>
      <c r="O223" s="224"/>
      <c r="P223" s="185"/>
      <c r="Q223" s="285"/>
      <c r="R223" s="420" t="s">
        <v>15895</v>
      </c>
      <c r="S223" s="181"/>
      <c r="T223" s="181"/>
      <c r="U223" s="201"/>
      <c r="V223" s="226"/>
      <c r="AB223" s="228" t="str">
        <f t="shared" si="10"/>
        <v>TinChenzhou Yunxiang Mining and Metallurgy Co., Ltd.</v>
      </c>
    </row>
    <row r="224" spans="1:28" s="227" customFormat="1" ht="25.5">
      <c r="A224" s="421" t="s">
        <v>12908</v>
      </c>
      <c r="B224" s="182" t="s">
        <v>1120</v>
      </c>
      <c r="C224" s="186" t="s">
        <v>12907</v>
      </c>
      <c r="D224" s="230"/>
      <c r="E224" s="182" t="s">
        <v>1090</v>
      </c>
      <c r="F224" s="182" t="s">
        <v>12908</v>
      </c>
      <c r="G224" s="182" t="s">
        <v>13217</v>
      </c>
      <c r="H224" s="183">
        <v>0</v>
      </c>
      <c r="I224" s="184" t="s">
        <v>12925</v>
      </c>
      <c r="J224" s="184" t="s">
        <v>13579</v>
      </c>
      <c r="K224" s="224"/>
      <c r="L224" s="224"/>
      <c r="M224" s="224"/>
      <c r="N224" s="224"/>
      <c r="O224" s="224"/>
      <c r="P224" s="185"/>
      <c r="Q224" s="285"/>
      <c r="R224" s="420" t="s">
        <v>15903</v>
      </c>
      <c r="S224" s="181"/>
      <c r="T224" s="181"/>
      <c r="U224" s="201"/>
      <c r="V224" s="226"/>
      <c r="AB224" s="228" t="str">
        <f t="shared" si="10"/>
        <v>TinChifeng Dajingzi Tin Industry Co., Ltd.</v>
      </c>
    </row>
    <row r="225" spans="1:28" s="227" customFormat="1" ht="38.25">
      <c r="A225" s="421" t="s">
        <v>765</v>
      </c>
      <c r="B225" s="182" t="s">
        <v>1120</v>
      </c>
      <c r="C225" s="186" t="s">
        <v>1315</v>
      </c>
      <c r="D225" s="230"/>
      <c r="E225" s="182" t="s">
        <v>1090</v>
      </c>
      <c r="F225" s="182" t="s">
        <v>765</v>
      </c>
      <c r="G225" s="182" t="s">
        <v>13217</v>
      </c>
      <c r="H225" s="183">
        <v>0</v>
      </c>
      <c r="I225" s="184" t="s">
        <v>1761</v>
      </c>
      <c r="J225" s="184" t="s">
        <v>13580</v>
      </c>
      <c r="K225" s="224"/>
      <c r="L225" s="224"/>
      <c r="M225" s="224"/>
      <c r="N225" s="224"/>
      <c r="O225" s="224"/>
      <c r="P225" s="185"/>
      <c r="Q225" s="285"/>
      <c r="R225" s="420" t="s">
        <v>15904</v>
      </c>
      <c r="S225" s="181"/>
      <c r="T225" s="181"/>
      <c r="U225" s="201"/>
      <c r="V225" s="226"/>
      <c r="AB225" s="228" t="str">
        <f t="shared" si="10"/>
        <v>TinChina Tin Group Co., Ltd.</v>
      </c>
    </row>
    <row r="226" spans="1:28" s="227" customFormat="1" ht="25.5">
      <c r="A226" s="421" t="s">
        <v>15057</v>
      </c>
      <c r="B226" s="182" t="s">
        <v>1120</v>
      </c>
      <c r="C226" s="186" t="s">
        <v>15056</v>
      </c>
      <c r="D226" s="230"/>
      <c r="E226" s="182" t="s">
        <v>1086</v>
      </c>
      <c r="F226" s="182" t="s">
        <v>15057</v>
      </c>
      <c r="G226" s="182" t="s">
        <v>13217</v>
      </c>
      <c r="H226" s="183">
        <v>0</v>
      </c>
      <c r="I226" s="184" t="s">
        <v>15107</v>
      </c>
      <c r="J226" s="184" t="s">
        <v>3443</v>
      </c>
      <c r="K226" s="224"/>
      <c r="L226" s="224"/>
      <c r="M226" s="224"/>
      <c r="N226" s="224"/>
      <c r="O226" s="224"/>
      <c r="P226" s="185"/>
      <c r="Q226" s="285"/>
      <c r="R226" s="420" t="s">
        <v>15895</v>
      </c>
      <c r="S226" s="181"/>
      <c r="T226" s="181"/>
      <c r="U226" s="201"/>
      <c r="V226" s="226"/>
      <c r="AB226" s="228" t="str">
        <f t="shared" si="10"/>
        <v>TinCRM Fundicao De Metais E Comercio De Equipamentos Eletronicos Do Brasil Ltda</v>
      </c>
    </row>
    <row r="227" spans="1:28" s="227" customFormat="1" ht="25.5">
      <c r="A227" s="421" t="s">
        <v>15060</v>
      </c>
      <c r="B227" s="182" t="s">
        <v>1120</v>
      </c>
      <c r="C227" s="186" t="s">
        <v>15059</v>
      </c>
      <c r="D227" s="230"/>
      <c r="E227" s="182" t="s">
        <v>1092</v>
      </c>
      <c r="F227" s="182" t="s">
        <v>15060</v>
      </c>
      <c r="G227" s="182" t="s">
        <v>13217</v>
      </c>
      <c r="H227" s="183">
        <v>0</v>
      </c>
      <c r="I227" s="184" t="s">
        <v>3633</v>
      </c>
      <c r="J227" s="184" t="s">
        <v>3633</v>
      </c>
      <c r="K227" s="224"/>
      <c r="L227" s="224"/>
      <c r="M227" s="224"/>
      <c r="N227" s="224"/>
      <c r="O227" s="224"/>
      <c r="P227" s="185"/>
      <c r="Q227" s="285"/>
      <c r="R227" s="420" t="s">
        <v>15895</v>
      </c>
      <c r="S227" s="181"/>
      <c r="T227" s="181"/>
      <c r="U227" s="201"/>
      <c r="V227" s="226"/>
      <c r="AB227" s="228" t="str">
        <f t="shared" si="10"/>
        <v>TinCRM Synergies</v>
      </c>
    </row>
    <row r="228" spans="1:28" s="227" customFormat="1" ht="25.5">
      <c r="A228" s="421" t="s">
        <v>15499</v>
      </c>
      <c r="B228" s="182" t="s">
        <v>1120</v>
      </c>
      <c r="C228" s="186" t="s">
        <v>15498</v>
      </c>
      <c r="D228" s="230"/>
      <c r="E228" s="182" t="s">
        <v>1095</v>
      </c>
      <c r="F228" s="182" t="s">
        <v>15499</v>
      </c>
      <c r="G228" s="182" t="s">
        <v>13217</v>
      </c>
      <c r="H228" s="183">
        <v>0</v>
      </c>
      <c r="I228" s="184" t="s">
        <v>1753</v>
      </c>
      <c r="J228" s="184" t="s">
        <v>12830</v>
      </c>
      <c r="K228" s="224"/>
      <c r="L228" s="224"/>
      <c r="M228" s="224"/>
      <c r="N228" s="224"/>
      <c r="O228" s="224"/>
      <c r="P228" s="185"/>
      <c r="Q228" s="285"/>
      <c r="R228" s="420" t="s">
        <v>15895</v>
      </c>
      <c r="S228" s="181"/>
      <c r="T228" s="181"/>
      <c r="U228" s="201"/>
      <c r="V228" s="226"/>
      <c r="AB228" s="228" t="str">
        <f t="shared" si="10"/>
        <v>TinCV Ayi Jaya</v>
      </c>
    </row>
    <row r="229" spans="1:28" s="227" customFormat="1" ht="25.5">
      <c r="A229" s="421" t="s">
        <v>15065</v>
      </c>
      <c r="B229" s="182" t="s">
        <v>1120</v>
      </c>
      <c r="C229" s="186" t="s">
        <v>15064</v>
      </c>
      <c r="D229" s="230"/>
      <c r="E229" s="182" t="s">
        <v>1095</v>
      </c>
      <c r="F229" s="182" t="s">
        <v>15065</v>
      </c>
      <c r="G229" s="182" t="s">
        <v>13217</v>
      </c>
      <c r="H229" s="183">
        <v>0</v>
      </c>
      <c r="I229" s="184" t="s">
        <v>15109</v>
      </c>
      <c r="J229" s="184" t="s">
        <v>12830</v>
      </c>
      <c r="K229" s="224"/>
      <c r="L229" s="224"/>
      <c r="M229" s="224"/>
      <c r="N229" s="224"/>
      <c r="O229" s="224"/>
      <c r="P229" s="185"/>
      <c r="Q229" s="285"/>
      <c r="R229" s="420" t="s">
        <v>15895</v>
      </c>
      <c r="S229" s="181"/>
      <c r="T229" s="181"/>
      <c r="U229" s="201"/>
      <c r="V229" s="226"/>
      <c r="AB229" s="228" t="str">
        <f t="shared" si="10"/>
        <v>TinCV Venus Inti Perkasa</v>
      </c>
    </row>
    <row r="230" spans="1:28" s="227" customFormat="1" ht="25.5">
      <c r="A230" s="421" t="s">
        <v>13775</v>
      </c>
      <c r="B230" s="182" t="s">
        <v>1120</v>
      </c>
      <c r="C230" s="186" t="s">
        <v>13774</v>
      </c>
      <c r="D230" s="230"/>
      <c r="E230" s="182" t="s">
        <v>1090</v>
      </c>
      <c r="F230" s="182" t="s">
        <v>13775</v>
      </c>
      <c r="G230" s="182" t="s">
        <v>13217</v>
      </c>
      <c r="H230" s="183">
        <v>0</v>
      </c>
      <c r="I230" s="184" t="s">
        <v>13802</v>
      </c>
      <c r="J230" s="184" t="s">
        <v>13601</v>
      </c>
      <c r="K230" s="224"/>
      <c r="L230" s="224"/>
      <c r="M230" s="224"/>
      <c r="N230" s="224"/>
      <c r="O230" s="224"/>
      <c r="P230" s="185"/>
      <c r="Q230" s="285"/>
      <c r="R230" s="420" t="s">
        <v>15895</v>
      </c>
      <c r="S230" s="181"/>
      <c r="T230" s="181"/>
      <c r="U230" s="201"/>
      <c r="V230" s="226"/>
      <c r="AB230" s="228" t="str">
        <f t="shared" ref="AB230:AB260" si="11">B230&amp;C230</f>
        <v>TinDongguan CiEXPO Environmental Engineering Co., Ltd.</v>
      </c>
    </row>
    <row r="231" spans="1:28" s="227" customFormat="1" ht="25.5">
      <c r="A231" s="421" t="s">
        <v>1398</v>
      </c>
      <c r="B231" s="182" t="s">
        <v>1120</v>
      </c>
      <c r="C231" s="186" t="s">
        <v>896</v>
      </c>
      <c r="D231" s="230"/>
      <c r="E231" s="182" t="s">
        <v>1098</v>
      </c>
      <c r="F231" s="182" t="s">
        <v>1398</v>
      </c>
      <c r="G231" s="182" t="s">
        <v>13217</v>
      </c>
      <c r="H231" s="183">
        <v>0</v>
      </c>
      <c r="I231" s="184" t="s">
        <v>1567</v>
      </c>
      <c r="J231" s="184" t="s">
        <v>1568</v>
      </c>
      <c r="K231" s="224"/>
      <c r="L231" s="224"/>
      <c r="M231" s="224"/>
      <c r="N231" s="224"/>
      <c r="O231" s="224"/>
      <c r="P231" s="185"/>
      <c r="Q231" s="285"/>
      <c r="R231" s="420" t="s">
        <v>15903</v>
      </c>
      <c r="S231" s="181"/>
      <c r="T231" s="181"/>
      <c r="U231" s="201"/>
      <c r="V231" s="226"/>
      <c r="AB231" s="228" t="str">
        <f t="shared" si="11"/>
        <v>TinDowa</v>
      </c>
    </row>
    <row r="232" spans="1:28" s="227" customFormat="1" ht="25.5">
      <c r="A232" s="421" t="s">
        <v>15438</v>
      </c>
      <c r="B232" s="182" t="s">
        <v>1120</v>
      </c>
      <c r="C232" s="186" t="s">
        <v>15437</v>
      </c>
      <c r="D232" s="230"/>
      <c r="E232" s="182" t="s">
        <v>1104</v>
      </c>
      <c r="F232" s="182" t="s">
        <v>15438</v>
      </c>
      <c r="G232" s="182" t="s">
        <v>13217</v>
      </c>
      <c r="H232" s="183">
        <v>0</v>
      </c>
      <c r="I232" s="184" t="s">
        <v>8241</v>
      </c>
      <c r="J232" s="184" t="s">
        <v>8241</v>
      </c>
      <c r="K232" s="224"/>
      <c r="L232" s="224"/>
      <c r="M232" s="224"/>
      <c r="N232" s="224"/>
      <c r="O232" s="224"/>
      <c r="P232" s="185"/>
      <c r="Q232" s="285"/>
      <c r="R232" s="420" t="s">
        <v>15895</v>
      </c>
      <c r="S232" s="181"/>
      <c r="T232" s="181"/>
      <c r="U232" s="201"/>
      <c r="V232" s="226"/>
      <c r="AB232" s="228" t="str">
        <f t="shared" si="11"/>
        <v>TinDS Myanmar</v>
      </c>
    </row>
    <row r="233" spans="1:28" s="227" customFormat="1" ht="25.5">
      <c r="A233" s="421" t="s">
        <v>1792</v>
      </c>
      <c r="B233" s="182" t="s">
        <v>1120</v>
      </c>
      <c r="C233" s="186" t="s">
        <v>1791</v>
      </c>
      <c r="D233" s="230"/>
      <c r="E233" s="182" t="s">
        <v>882</v>
      </c>
      <c r="F233" s="182" t="s">
        <v>1792</v>
      </c>
      <c r="G233" s="182" t="s">
        <v>13217</v>
      </c>
      <c r="H233" s="183">
        <v>0</v>
      </c>
      <c r="I233" s="184" t="s">
        <v>1793</v>
      </c>
      <c r="J233" s="184" t="s">
        <v>12156</v>
      </c>
      <c r="K233" s="224"/>
      <c r="L233" s="224"/>
      <c r="M233" s="224"/>
      <c r="N233" s="224"/>
      <c r="O233" s="224"/>
      <c r="P233" s="185"/>
      <c r="Q233" s="285"/>
      <c r="R233" s="420" t="s">
        <v>15895</v>
      </c>
      <c r="S233" s="181"/>
      <c r="T233" s="181"/>
      <c r="U233" s="201"/>
      <c r="V233" s="226"/>
      <c r="AB233" s="228" t="str">
        <f t="shared" si="11"/>
        <v>TinElectro-Mechanical Facility of the Cao Bang Minerals &amp; Metallurgy Joint Stock Company</v>
      </c>
    </row>
    <row r="234" spans="1:28" s="227" customFormat="1" ht="38.25">
      <c r="A234" s="421" t="s">
        <v>759</v>
      </c>
      <c r="B234" s="182" t="s">
        <v>1120</v>
      </c>
      <c r="C234" s="186" t="s">
        <v>832</v>
      </c>
      <c r="D234" s="230"/>
      <c r="E234" s="182" t="s">
        <v>2413</v>
      </c>
      <c r="F234" s="182" t="s">
        <v>759</v>
      </c>
      <c r="G234" s="182" t="s">
        <v>13217</v>
      </c>
      <c r="H234" s="183">
        <v>0</v>
      </c>
      <c r="I234" s="184" t="s">
        <v>1755</v>
      </c>
      <c r="J234" s="184" t="s">
        <v>1755</v>
      </c>
      <c r="K234" s="224"/>
      <c r="L234" s="224"/>
      <c r="M234" s="224"/>
      <c r="N234" s="224"/>
      <c r="O234" s="224"/>
      <c r="P234" s="185"/>
      <c r="Q234" s="285"/>
      <c r="R234" s="420" t="s">
        <v>15895</v>
      </c>
      <c r="S234" s="181"/>
      <c r="T234" s="181"/>
      <c r="U234" s="201"/>
      <c r="V234" s="226"/>
      <c r="AB234" s="228" t="str">
        <f t="shared" si="11"/>
        <v>TinEM Vinto</v>
      </c>
    </row>
    <row r="235" spans="1:28" s="227" customFormat="1" ht="25.5">
      <c r="A235" s="421" t="s">
        <v>760</v>
      </c>
      <c r="B235" s="182" t="s">
        <v>1120</v>
      </c>
      <c r="C235" s="186" t="s">
        <v>12404</v>
      </c>
      <c r="D235" s="230"/>
      <c r="E235" s="182" t="s">
        <v>1086</v>
      </c>
      <c r="F235" s="182" t="s">
        <v>760</v>
      </c>
      <c r="G235" s="182" t="s">
        <v>13217</v>
      </c>
      <c r="H235" s="183">
        <v>0</v>
      </c>
      <c r="I235" s="184" t="s">
        <v>1752</v>
      </c>
      <c r="J235" s="184" t="s">
        <v>1756</v>
      </c>
      <c r="K235" s="224"/>
      <c r="L235" s="224"/>
      <c r="M235" s="224"/>
      <c r="N235" s="224"/>
      <c r="O235" s="224"/>
      <c r="P235" s="185"/>
      <c r="Q235" s="285"/>
      <c r="R235" s="420" t="s">
        <v>15895</v>
      </c>
      <c r="S235" s="181"/>
      <c r="T235" s="181"/>
      <c r="U235" s="201"/>
      <c r="V235" s="226"/>
      <c r="AB235" s="228" t="str">
        <f t="shared" si="11"/>
        <v>TinEstanho de Rondonia S.A.</v>
      </c>
    </row>
    <row r="236" spans="1:28" s="227" customFormat="1" ht="25.5">
      <c r="A236" s="421" t="s">
        <v>15068</v>
      </c>
      <c r="B236" s="182" t="s">
        <v>1120</v>
      </c>
      <c r="C236" s="186" t="s">
        <v>15067</v>
      </c>
      <c r="D236" s="230"/>
      <c r="E236" s="182" t="s">
        <v>1086</v>
      </c>
      <c r="F236" s="182" t="s">
        <v>15068</v>
      </c>
      <c r="G236" s="182" t="s">
        <v>13217</v>
      </c>
      <c r="H236" s="183">
        <v>0</v>
      </c>
      <c r="I236" s="184" t="s">
        <v>15110</v>
      </c>
      <c r="J236" s="184" t="s">
        <v>1666</v>
      </c>
      <c r="K236" s="224"/>
      <c r="L236" s="224"/>
      <c r="M236" s="224"/>
      <c r="N236" s="224"/>
      <c r="O236" s="224"/>
      <c r="P236" s="185"/>
      <c r="Q236" s="285"/>
      <c r="R236" s="420" t="s">
        <v>15895</v>
      </c>
      <c r="S236" s="181"/>
      <c r="T236" s="181"/>
      <c r="U236" s="201"/>
      <c r="V236" s="226"/>
      <c r="AB236" s="228" t="str">
        <f t="shared" si="11"/>
        <v>TinFabrica Auricchio Industria e Comercio Ltda.</v>
      </c>
    </row>
    <row r="237" spans="1:28" s="227" customFormat="1" ht="25.5">
      <c r="A237" s="421" t="s">
        <v>761</v>
      </c>
      <c r="B237" s="182" t="s">
        <v>1120</v>
      </c>
      <c r="C237" s="186" t="s">
        <v>805</v>
      </c>
      <c r="D237" s="230"/>
      <c r="E237" s="182" t="s">
        <v>872</v>
      </c>
      <c r="F237" s="182" t="s">
        <v>761</v>
      </c>
      <c r="G237" s="182" t="s">
        <v>13217</v>
      </c>
      <c r="H237" s="183">
        <v>0</v>
      </c>
      <c r="I237" s="184" t="s">
        <v>1757</v>
      </c>
      <c r="J237" s="184" t="s">
        <v>9479</v>
      </c>
      <c r="K237" s="224"/>
      <c r="L237" s="224"/>
      <c r="M237" s="224"/>
      <c r="N237" s="224"/>
      <c r="O237" s="224"/>
      <c r="P237" s="185"/>
      <c r="Q237" s="285"/>
      <c r="R237" s="420" t="s">
        <v>15903</v>
      </c>
      <c r="S237" s="181"/>
      <c r="T237" s="181"/>
      <c r="U237" s="201"/>
      <c r="V237" s="226"/>
      <c r="AB237" s="228" t="str">
        <f t="shared" si="11"/>
        <v>TinFenix Metals</v>
      </c>
    </row>
    <row r="238" spans="1:28" s="227" customFormat="1" ht="25.5">
      <c r="A238" s="421" t="s">
        <v>13777</v>
      </c>
      <c r="B238" s="182" t="s">
        <v>1120</v>
      </c>
      <c r="C238" s="186" t="s">
        <v>13825</v>
      </c>
      <c r="D238" s="230"/>
      <c r="E238" s="182" t="s">
        <v>1090</v>
      </c>
      <c r="F238" s="182" t="s">
        <v>13777</v>
      </c>
      <c r="G238" s="182" t="s">
        <v>13217</v>
      </c>
      <c r="H238" s="183">
        <v>0</v>
      </c>
      <c r="I238" s="184" t="s">
        <v>2429</v>
      </c>
      <c r="J238" s="184" t="s">
        <v>13605</v>
      </c>
      <c r="K238" s="224"/>
      <c r="L238" s="224"/>
      <c r="M238" s="224"/>
      <c r="N238" s="224"/>
      <c r="O238" s="224"/>
      <c r="P238" s="185"/>
      <c r="Q238" s="285"/>
      <c r="R238" s="420" t="s">
        <v>15895</v>
      </c>
      <c r="S238" s="181"/>
      <c r="T238" s="181"/>
      <c r="U238" s="201"/>
      <c r="V238" s="226"/>
      <c r="AB238" s="228" t="str">
        <f t="shared" si="11"/>
        <v>TinGejiu City Fuxiang Industry and Trade Co., Ltd.</v>
      </c>
    </row>
    <row r="239" spans="1:28" s="227" customFormat="1" ht="25.5">
      <c r="A239" s="421" t="s">
        <v>762</v>
      </c>
      <c r="B239" s="182" t="s">
        <v>1120</v>
      </c>
      <c r="C239" s="186" t="s">
        <v>2128</v>
      </c>
      <c r="D239" s="230"/>
      <c r="E239" s="182" t="s">
        <v>1090</v>
      </c>
      <c r="F239" s="182" t="s">
        <v>762</v>
      </c>
      <c r="G239" s="182" t="s">
        <v>13217</v>
      </c>
      <c r="H239" s="183">
        <v>0</v>
      </c>
      <c r="I239" s="184" t="s">
        <v>2429</v>
      </c>
      <c r="J239" s="184" t="s">
        <v>13605</v>
      </c>
      <c r="K239" s="224"/>
      <c r="L239" s="224"/>
      <c r="M239" s="224"/>
      <c r="N239" s="224"/>
      <c r="O239" s="224"/>
      <c r="P239" s="185"/>
      <c r="Q239" s="285"/>
      <c r="R239" s="420" t="s">
        <v>15903</v>
      </c>
      <c r="S239" s="181"/>
      <c r="T239" s="181"/>
      <c r="U239" s="201"/>
      <c r="V239" s="226"/>
      <c r="AB239" s="228" t="str">
        <f t="shared" si="11"/>
        <v>TinGejiu Non-Ferrous Metal Processing Co., Ltd.</v>
      </c>
    </row>
    <row r="240" spans="1:28" s="227" customFormat="1" ht="25.5">
      <c r="A240" s="421" t="s">
        <v>1785</v>
      </c>
      <c r="B240" s="182" t="s">
        <v>1120</v>
      </c>
      <c r="C240" s="186" t="s">
        <v>1784</v>
      </c>
      <c r="D240" s="230"/>
      <c r="E240" s="182" t="s">
        <v>1090</v>
      </c>
      <c r="F240" s="182" t="s">
        <v>1785</v>
      </c>
      <c r="G240" s="182" t="s">
        <v>13217</v>
      </c>
      <c r="H240" s="183">
        <v>0</v>
      </c>
      <c r="I240" s="184" t="s">
        <v>2429</v>
      </c>
      <c r="J240" s="184" t="s">
        <v>13605</v>
      </c>
      <c r="K240" s="224"/>
      <c r="L240" s="224"/>
      <c r="M240" s="224"/>
      <c r="N240" s="224"/>
      <c r="O240" s="224"/>
      <c r="P240" s="185"/>
      <c r="Q240" s="285"/>
      <c r="R240" s="420" t="s">
        <v>15895</v>
      </c>
      <c r="S240" s="181"/>
      <c r="T240" s="181"/>
      <c r="U240" s="201"/>
      <c r="V240" s="226"/>
      <c r="AB240" s="228" t="str">
        <f t="shared" si="11"/>
        <v>TinGejiu Yunxin Nonferrous Electrolysis Co., Ltd.</v>
      </c>
    </row>
    <row r="241" spans="1:28" s="227" customFormat="1" ht="25.5">
      <c r="A241" s="421" t="s">
        <v>763</v>
      </c>
      <c r="B241" s="182" t="s">
        <v>1120</v>
      </c>
      <c r="C241" s="186" t="s">
        <v>1758</v>
      </c>
      <c r="D241" s="230"/>
      <c r="E241" s="182" t="s">
        <v>1090</v>
      </c>
      <c r="F241" s="182" t="s">
        <v>763</v>
      </c>
      <c r="G241" s="182" t="s">
        <v>13217</v>
      </c>
      <c r="H241" s="183">
        <v>0</v>
      </c>
      <c r="I241" s="184" t="s">
        <v>2429</v>
      </c>
      <c r="J241" s="184" t="s">
        <v>13605</v>
      </c>
      <c r="K241" s="224"/>
      <c r="L241" s="224"/>
      <c r="M241" s="224"/>
      <c r="N241" s="224"/>
      <c r="O241" s="224"/>
      <c r="P241" s="185"/>
      <c r="Q241" s="285"/>
      <c r="R241" s="420" t="s">
        <v>15895</v>
      </c>
      <c r="S241" s="181"/>
      <c r="T241" s="181"/>
      <c r="U241" s="201"/>
      <c r="V241" s="226"/>
      <c r="AB241" s="228" t="str">
        <f t="shared" si="11"/>
        <v>TinGejiu Zili Mining And Metallurgy Co., Ltd.</v>
      </c>
    </row>
    <row r="242" spans="1:28" s="227" customFormat="1" ht="25.5">
      <c r="A242" s="421" t="s">
        <v>2512</v>
      </c>
      <c r="B242" s="182" t="s">
        <v>1120</v>
      </c>
      <c r="C242" s="186" t="s">
        <v>2511</v>
      </c>
      <c r="D242" s="230"/>
      <c r="E242" s="182" t="s">
        <v>1090</v>
      </c>
      <c r="F242" s="182" t="s">
        <v>2512</v>
      </c>
      <c r="G242" s="182" t="s">
        <v>13217</v>
      </c>
      <c r="H242" s="183">
        <v>0</v>
      </c>
      <c r="I242" s="184" t="s">
        <v>1810</v>
      </c>
      <c r="J242" s="184" t="s">
        <v>13601</v>
      </c>
      <c r="K242" s="224"/>
      <c r="L242" s="224"/>
      <c r="M242" s="224"/>
      <c r="N242" s="224"/>
      <c r="O242" s="224"/>
      <c r="P242" s="185"/>
      <c r="Q242" s="285"/>
      <c r="R242" s="420" t="s">
        <v>15903</v>
      </c>
      <c r="S242" s="181"/>
      <c r="T242" s="181"/>
      <c r="U242" s="201"/>
      <c r="V242" s="226"/>
      <c r="AB242" s="228" t="str">
        <f t="shared" si="11"/>
        <v>TinGuangdong Hanhe Non-Ferrous Metal Co., Ltd.</v>
      </c>
    </row>
    <row r="243" spans="1:28" s="227" customFormat="1" ht="25.5">
      <c r="A243" s="421" t="s">
        <v>15811</v>
      </c>
      <c r="B243" s="182" t="s">
        <v>1120</v>
      </c>
      <c r="C243" s="186" t="s">
        <v>15810</v>
      </c>
      <c r="D243" s="230"/>
      <c r="E243" s="182" t="s">
        <v>1090</v>
      </c>
      <c r="F243" s="182" t="s">
        <v>15811</v>
      </c>
      <c r="G243" s="182" t="s">
        <v>13217</v>
      </c>
      <c r="H243" s="183">
        <v>0</v>
      </c>
      <c r="I243" s="184" t="s">
        <v>1759</v>
      </c>
      <c r="J243" s="184" t="s">
        <v>13596</v>
      </c>
      <c r="K243" s="224"/>
      <c r="L243" s="224"/>
      <c r="M243" s="224"/>
      <c r="N243" s="224"/>
      <c r="O243" s="224"/>
      <c r="P243" s="185"/>
      <c r="Q243" s="285"/>
      <c r="R243" s="420" t="s">
        <v>15895</v>
      </c>
      <c r="S243" s="181"/>
      <c r="T243" s="181"/>
      <c r="U243" s="201"/>
      <c r="V243" s="226"/>
      <c r="AB243" s="228" t="str">
        <f t="shared" si="11"/>
        <v>TinHuiChang Hill Tin Industry Co., Ltd.</v>
      </c>
    </row>
    <row r="244" spans="1:28" s="227" customFormat="1" ht="25.5">
      <c r="A244" s="421" t="s">
        <v>13840</v>
      </c>
      <c r="B244" s="182" t="s">
        <v>1120</v>
      </c>
      <c r="C244" s="186" t="s">
        <v>13826</v>
      </c>
      <c r="D244" s="230"/>
      <c r="E244" s="182" t="s">
        <v>13082</v>
      </c>
      <c r="F244" s="182" t="s">
        <v>13840</v>
      </c>
      <c r="G244" s="182" t="s">
        <v>13217</v>
      </c>
      <c r="H244" s="183">
        <v>0</v>
      </c>
      <c r="I244" s="184" t="s">
        <v>13851</v>
      </c>
      <c r="J244" s="184" t="s">
        <v>10043</v>
      </c>
      <c r="K244" s="224"/>
      <c r="L244" s="224"/>
      <c r="M244" s="224"/>
      <c r="N244" s="224"/>
      <c r="O244" s="224"/>
      <c r="P244" s="185"/>
      <c r="Q244" s="285"/>
      <c r="R244" s="420" t="s">
        <v>15895</v>
      </c>
      <c r="S244" s="181"/>
      <c r="T244" s="181"/>
      <c r="U244" s="201"/>
      <c r="V244" s="226"/>
      <c r="AB244" s="228" t="str">
        <f t="shared" si="11"/>
        <v>TinLuna Smelter, Ltd.</v>
      </c>
    </row>
    <row r="245" spans="1:28" s="227" customFormat="1" ht="25.5">
      <c r="A245" s="421" t="s">
        <v>15815</v>
      </c>
      <c r="B245" s="182" t="s">
        <v>1120</v>
      </c>
      <c r="C245" s="186" t="s">
        <v>15814</v>
      </c>
      <c r="D245" s="230"/>
      <c r="E245" s="182" t="s">
        <v>1090</v>
      </c>
      <c r="F245" s="182" t="s">
        <v>15815</v>
      </c>
      <c r="G245" s="182" t="s">
        <v>13217</v>
      </c>
      <c r="H245" s="183">
        <v>0</v>
      </c>
      <c r="I245" s="184" t="s">
        <v>15829</v>
      </c>
      <c r="J245" s="184" t="s">
        <v>13594</v>
      </c>
      <c r="K245" s="224"/>
      <c r="L245" s="224"/>
      <c r="M245" s="224"/>
      <c r="N245" s="224"/>
      <c r="O245" s="224"/>
      <c r="P245" s="185"/>
      <c r="Q245" s="285"/>
      <c r="R245" s="420" t="s">
        <v>15895</v>
      </c>
      <c r="S245" s="181"/>
      <c r="T245" s="181"/>
      <c r="U245" s="201"/>
      <c r="V245" s="226"/>
      <c r="AB245" s="228" t="str">
        <f t="shared" si="11"/>
        <v>TinMa'anshan Weitai Tin Co., Ltd.</v>
      </c>
    </row>
    <row r="246" spans="1:28" s="227" customFormat="1" ht="25.5">
      <c r="A246" s="421" t="s">
        <v>136</v>
      </c>
      <c r="B246" s="182" t="s">
        <v>1120</v>
      </c>
      <c r="C246" s="186" t="s">
        <v>2151</v>
      </c>
      <c r="D246" s="230"/>
      <c r="E246" s="182" t="s">
        <v>1086</v>
      </c>
      <c r="F246" s="182" t="s">
        <v>136</v>
      </c>
      <c r="G246" s="182" t="s">
        <v>13217</v>
      </c>
      <c r="H246" s="183">
        <v>0</v>
      </c>
      <c r="I246" s="184" t="s">
        <v>1709</v>
      </c>
      <c r="J246" s="184" t="s">
        <v>1540</v>
      </c>
      <c r="K246" s="224"/>
      <c r="L246" s="224"/>
      <c r="M246" s="224"/>
      <c r="N246" s="224"/>
      <c r="O246" s="224"/>
      <c r="P246" s="185"/>
      <c r="Q246" s="285"/>
      <c r="R246" s="420" t="s">
        <v>15895</v>
      </c>
      <c r="S246" s="181"/>
      <c r="T246" s="181"/>
      <c r="U246" s="201"/>
      <c r="V246" s="226"/>
      <c r="AB246" s="228" t="str">
        <f t="shared" si="11"/>
        <v>TinMagnu's Minerais Metais e Ligas Ltda.</v>
      </c>
    </row>
    <row r="247" spans="1:28" s="227" customFormat="1" ht="25.5">
      <c r="A247" s="421" t="s">
        <v>15817</v>
      </c>
      <c r="B247" s="182" t="s">
        <v>1120</v>
      </c>
      <c r="C247" s="186" t="s">
        <v>15816</v>
      </c>
      <c r="D247" s="230"/>
      <c r="E247" s="182" t="s">
        <v>1105</v>
      </c>
      <c r="F247" s="182" t="s">
        <v>15817</v>
      </c>
      <c r="G247" s="182" t="s">
        <v>13217</v>
      </c>
      <c r="H247" s="183">
        <v>0</v>
      </c>
      <c r="I247" s="184" t="s">
        <v>15830</v>
      </c>
      <c r="J247" s="184" t="s">
        <v>8672</v>
      </c>
      <c r="K247" s="224"/>
      <c r="L247" s="224"/>
      <c r="M247" s="224"/>
      <c r="N247" s="224"/>
      <c r="O247" s="224"/>
      <c r="P247" s="185"/>
      <c r="Q247" s="285"/>
      <c r="R247" s="420" t="s">
        <v>15895</v>
      </c>
      <c r="S247" s="181"/>
      <c r="T247" s="181"/>
      <c r="U247" s="201"/>
      <c r="V247" s="226"/>
      <c r="AB247" s="228" t="str">
        <f t="shared" si="11"/>
        <v>TinMalaysia Smelting Corporation Berhad (Port Klang)</v>
      </c>
    </row>
    <row r="248" spans="1:28" s="227" customFormat="1" ht="25.5">
      <c r="A248" s="421" t="s">
        <v>1314</v>
      </c>
      <c r="B248" s="182" t="s">
        <v>1120</v>
      </c>
      <c r="C248" s="186" t="s">
        <v>2322</v>
      </c>
      <c r="D248" s="230"/>
      <c r="E248" s="182" t="s">
        <v>1086</v>
      </c>
      <c r="F248" s="182" t="s">
        <v>1314</v>
      </c>
      <c r="G248" s="182" t="s">
        <v>13217</v>
      </c>
      <c r="H248" s="183">
        <v>0</v>
      </c>
      <c r="I248" s="184" t="s">
        <v>1752</v>
      </c>
      <c r="J248" s="184" t="s">
        <v>1756</v>
      </c>
      <c r="K248" s="224"/>
      <c r="L248" s="224"/>
      <c r="M248" s="224"/>
      <c r="N248" s="224"/>
      <c r="O248" s="224"/>
      <c r="P248" s="185"/>
      <c r="Q248" s="285"/>
      <c r="R248" s="420" t="s">
        <v>15895</v>
      </c>
      <c r="S248" s="181"/>
      <c r="T248" s="181"/>
      <c r="U248" s="201"/>
      <c r="V248" s="226"/>
      <c r="AB248" s="228" t="str">
        <f t="shared" si="11"/>
        <v>TinMelt Metais e Ligas S.A.</v>
      </c>
    </row>
    <row r="249" spans="1:28" s="227" customFormat="1" ht="25.5">
      <c r="A249" s="421" t="s">
        <v>1767</v>
      </c>
      <c r="B249" s="182" t="s">
        <v>1120</v>
      </c>
      <c r="C249" s="186" t="s">
        <v>2133</v>
      </c>
      <c r="D249" s="230"/>
      <c r="E249" s="182" t="s">
        <v>2415</v>
      </c>
      <c r="F249" s="182" t="s">
        <v>1767</v>
      </c>
      <c r="G249" s="182" t="s">
        <v>13217</v>
      </c>
      <c r="H249" s="183">
        <v>0</v>
      </c>
      <c r="I249" s="184" t="s">
        <v>1768</v>
      </c>
      <c r="J249" s="184" t="s">
        <v>1627</v>
      </c>
      <c r="K249" s="224"/>
      <c r="L249" s="224"/>
      <c r="M249" s="224"/>
      <c r="N249" s="224"/>
      <c r="O249" s="224"/>
      <c r="P249" s="185"/>
      <c r="Q249" s="285"/>
      <c r="R249" s="420" t="s">
        <v>15895</v>
      </c>
      <c r="S249" s="181"/>
      <c r="T249" s="181"/>
      <c r="U249" s="201"/>
      <c r="V249" s="226"/>
      <c r="AB249" s="228" t="str">
        <f t="shared" si="11"/>
        <v>TinMetallic Resources, Inc.</v>
      </c>
    </row>
    <row r="250" spans="1:28" s="227" customFormat="1" ht="25.5">
      <c r="A250" s="421" t="s">
        <v>767</v>
      </c>
      <c r="B250" s="182" t="s">
        <v>1120</v>
      </c>
      <c r="C250" s="186" t="s">
        <v>12408</v>
      </c>
      <c r="D250" s="230"/>
      <c r="E250" s="182" t="s">
        <v>1086</v>
      </c>
      <c r="F250" s="182" t="s">
        <v>767</v>
      </c>
      <c r="G250" s="182" t="s">
        <v>13217</v>
      </c>
      <c r="H250" s="183">
        <v>0</v>
      </c>
      <c r="I250" s="184" t="s">
        <v>1769</v>
      </c>
      <c r="J250" s="184" t="s">
        <v>1666</v>
      </c>
      <c r="K250" s="224"/>
      <c r="L250" s="224"/>
      <c r="M250" s="224"/>
      <c r="N250" s="224"/>
      <c r="O250" s="224"/>
      <c r="P250" s="185"/>
      <c r="Q250" s="285"/>
      <c r="R250" s="420" t="s">
        <v>15903</v>
      </c>
      <c r="S250" s="181"/>
      <c r="T250" s="181"/>
      <c r="U250" s="201"/>
      <c r="V250" s="226"/>
      <c r="AB250" s="228" t="str">
        <f t="shared" si="11"/>
        <v>TinMineracao Taboca S.A.</v>
      </c>
    </row>
    <row r="251" spans="1:28" s="227" customFormat="1" ht="25.5">
      <c r="A251" s="421" t="s">
        <v>15504</v>
      </c>
      <c r="B251" s="182" t="s">
        <v>1120</v>
      </c>
      <c r="C251" s="186" t="s">
        <v>15503</v>
      </c>
      <c r="D251" s="230"/>
      <c r="E251" s="182" t="s">
        <v>12957</v>
      </c>
      <c r="F251" s="182" t="s">
        <v>15504</v>
      </c>
      <c r="G251" s="182" t="s">
        <v>13217</v>
      </c>
      <c r="H251" s="183">
        <v>0</v>
      </c>
      <c r="I251" s="184" t="s">
        <v>15511</v>
      </c>
      <c r="J251" s="184" t="s">
        <v>12777</v>
      </c>
      <c r="K251" s="224"/>
      <c r="L251" s="224"/>
      <c r="M251" s="224"/>
      <c r="N251" s="224"/>
      <c r="O251" s="224"/>
      <c r="P251" s="185"/>
      <c r="Q251" s="285"/>
      <c r="R251" s="420" t="s">
        <v>15895</v>
      </c>
      <c r="S251" s="181"/>
      <c r="T251" s="181"/>
      <c r="U251" s="201"/>
      <c r="V251" s="226"/>
      <c r="AB251" s="228" t="str">
        <f t="shared" si="11"/>
        <v>TinMining Minerals Resources SARL</v>
      </c>
    </row>
    <row r="252" spans="1:28" s="227" customFormat="1" ht="25.5">
      <c r="A252" s="421" t="s">
        <v>768</v>
      </c>
      <c r="B252" s="182" t="s">
        <v>1120</v>
      </c>
      <c r="C252" s="186" t="s">
        <v>1024</v>
      </c>
      <c r="D252" s="230"/>
      <c r="E252" s="182" t="s">
        <v>870</v>
      </c>
      <c r="F252" s="182" t="s">
        <v>768</v>
      </c>
      <c r="G252" s="182" t="s">
        <v>13217</v>
      </c>
      <c r="H252" s="183">
        <v>0</v>
      </c>
      <c r="I252" s="184" t="s">
        <v>1771</v>
      </c>
      <c r="J252" s="184" t="s">
        <v>9093</v>
      </c>
      <c r="K252" s="224"/>
      <c r="L252" s="224"/>
      <c r="M252" s="224"/>
      <c r="N252" s="224"/>
      <c r="O252" s="224"/>
      <c r="P252" s="185"/>
      <c r="Q252" s="285"/>
      <c r="R252" s="420" t="s">
        <v>15903</v>
      </c>
      <c r="S252" s="181"/>
      <c r="T252" s="181"/>
      <c r="U252" s="201"/>
      <c r="V252" s="226"/>
      <c r="AB252" s="228" t="str">
        <f t="shared" si="11"/>
        <v>TinMinsur</v>
      </c>
    </row>
    <row r="253" spans="1:28" s="227" customFormat="1" ht="25.5">
      <c r="A253" s="421" t="s">
        <v>769</v>
      </c>
      <c r="B253" s="182" t="s">
        <v>1120</v>
      </c>
      <c r="C253" s="186" t="s">
        <v>1153</v>
      </c>
      <c r="D253" s="230"/>
      <c r="E253" s="182" t="s">
        <v>1098</v>
      </c>
      <c r="F253" s="182" t="s">
        <v>769</v>
      </c>
      <c r="G253" s="182" t="s">
        <v>13217</v>
      </c>
      <c r="H253" s="183">
        <v>0</v>
      </c>
      <c r="I253" s="184" t="s">
        <v>15828</v>
      </c>
      <c r="J253" s="184" t="s">
        <v>1544</v>
      </c>
      <c r="K253" s="224"/>
      <c r="L253" s="224"/>
      <c r="M253" s="224"/>
      <c r="N253" s="224"/>
      <c r="O253" s="224"/>
      <c r="P253" s="185"/>
      <c r="Q253" s="285"/>
      <c r="R253" s="420" t="s">
        <v>15903</v>
      </c>
      <c r="S253" s="181"/>
      <c r="T253" s="181"/>
      <c r="U253" s="201"/>
      <c r="V253" s="226"/>
      <c r="AB253" s="228" t="str">
        <f t="shared" si="11"/>
        <v>TinMitsubishi Materials Corporation</v>
      </c>
    </row>
    <row r="254" spans="1:28" s="227" customFormat="1" ht="25.5">
      <c r="A254" s="421" t="s">
        <v>2327</v>
      </c>
      <c r="B254" s="182" t="s">
        <v>1120</v>
      </c>
      <c r="C254" s="186" t="s">
        <v>2293</v>
      </c>
      <c r="D254" s="230"/>
      <c r="E254" s="182" t="s">
        <v>1105</v>
      </c>
      <c r="F254" s="182" t="s">
        <v>2327</v>
      </c>
      <c r="G254" s="182" t="s">
        <v>13217</v>
      </c>
      <c r="H254" s="183">
        <v>0</v>
      </c>
      <c r="I254" s="184" t="s">
        <v>2330</v>
      </c>
      <c r="J254" s="184" t="s">
        <v>2331</v>
      </c>
      <c r="K254" s="224"/>
      <c r="L254" s="224"/>
      <c r="M254" s="224"/>
      <c r="N254" s="224"/>
      <c r="O254" s="224"/>
      <c r="P254" s="185"/>
      <c r="Q254" s="285"/>
      <c r="R254" s="420" t="s">
        <v>15895</v>
      </c>
      <c r="S254" s="181"/>
      <c r="T254" s="181"/>
      <c r="U254" s="201"/>
      <c r="V254" s="226"/>
      <c r="AB254" s="228" t="str">
        <f t="shared" si="11"/>
        <v>TinModeltech Sdn Bhd</v>
      </c>
    </row>
    <row r="255" spans="1:28" s="227" customFormat="1" ht="25.5">
      <c r="A255" s="421" t="s">
        <v>1795</v>
      </c>
      <c r="B255" s="182" t="s">
        <v>1120</v>
      </c>
      <c r="C255" s="186" t="s">
        <v>1794</v>
      </c>
      <c r="D255" s="230"/>
      <c r="E255" s="182" t="s">
        <v>882</v>
      </c>
      <c r="F255" s="182" t="s">
        <v>1795</v>
      </c>
      <c r="G255" s="182" t="s">
        <v>13217</v>
      </c>
      <c r="H255" s="183">
        <v>0</v>
      </c>
      <c r="I255" s="184" t="s">
        <v>1796</v>
      </c>
      <c r="J255" s="184" t="s">
        <v>12106</v>
      </c>
      <c r="K255" s="224"/>
      <c r="L255" s="224"/>
      <c r="M255" s="224"/>
      <c r="N255" s="224"/>
      <c r="O255" s="224"/>
      <c r="P255" s="185"/>
      <c r="Q255" s="285"/>
      <c r="R255" s="420" t="s">
        <v>15895</v>
      </c>
      <c r="S255" s="181"/>
      <c r="T255" s="181"/>
      <c r="U255" s="201"/>
      <c r="V255" s="226"/>
      <c r="AB255" s="228" t="str">
        <f t="shared" si="11"/>
        <v>TinNghe Tinh Non-Ferrous Metals Joint Stock Company</v>
      </c>
    </row>
    <row r="256" spans="1:28" s="227" customFormat="1" ht="25.5">
      <c r="A256" s="421" t="s">
        <v>15074</v>
      </c>
      <c r="B256" s="182" t="s">
        <v>1120</v>
      </c>
      <c r="C256" s="186" t="s">
        <v>15505</v>
      </c>
      <c r="D256" s="230"/>
      <c r="E256" s="182" t="s">
        <v>873</v>
      </c>
      <c r="F256" s="182" t="s">
        <v>15074</v>
      </c>
      <c r="G256" s="182" t="s">
        <v>13217</v>
      </c>
      <c r="H256" s="183">
        <v>0</v>
      </c>
      <c r="I256" s="184" t="s">
        <v>1574</v>
      </c>
      <c r="J256" s="184" t="s">
        <v>9983</v>
      </c>
      <c r="K256" s="224"/>
      <c r="L256" s="224"/>
      <c r="M256" s="224"/>
      <c r="N256" s="224"/>
      <c r="O256" s="224"/>
      <c r="P256" s="185"/>
      <c r="Q256" s="285"/>
      <c r="R256" s="420" t="s">
        <v>15896</v>
      </c>
      <c r="S256" s="181"/>
      <c r="T256" s="181"/>
      <c r="U256" s="201"/>
      <c r="V256" s="226"/>
      <c r="AB256" s="228" t="str">
        <f t="shared" si="11"/>
        <v>TinNovosibirsk Tin Combine</v>
      </c>
    </row>
    <row r="257" spans="1:28" s="227" customFormat="1" ht="25.5">
      <c r="A257" s="421" t="s">
        <v>771</v>
      </c>
      <c r="B257" s="182" t="s">
        <v>1120</v>
      </c>
      <c r="C257" s="186" t="s">
        <v>770</v>
      </c>
      <c r="D257" s="230"/>
      <c r="E257" s="182" t="s">
        <v>878</v>
      </c>
      <c r="F257" s="182" t="s">
        <v>771</v>
      </c>
      <c r="G257" s="182" t="s">
        <v>13217</v>
      </c>
      <c r="H257" s="183">
        <v>0</v>
      </c>
      <c r="I257" s="184" t="s">
        <v>2323</v>
      </c>
      <c r="J257" s="184" t="s">
        <v>11003</v>
      </c>
      <c r="K257" s="224"/>
      <c r="L257" s="224"/>
      <c r="M257" s="224"/>
      <c r="N257" s="224"/>
      <c r="O257" s="224"/>
      <c r="P257" s="185"/>
      <c r="Q257" s="285"/>
      <c r="R257" s="420" t="s">
        <v>15895</v>
      </c>
      <c r="S257" s="181"/>
      <c r="T257" s="181"/>
      <c r="U257" s="201"/>
      <c r="V257" s="226"/>
      <c r="AB257" s="228" t="str">
        <f t="shared" si="11"/>
        <v>TinO.M. Manufacturing (Thailand) Co., Ltd.</v>
      </c>
    </row>
    <row r="258" spans="1:28" s="227" customFormat="1" ht="25.5">
      <c r="A258" s="421" t="s">
        <v>1390</v>
      </c>
      <c r="B258" s="182" t="s">
        <v>1120</v>
      </c>
      <c r="C258" s="186" t="s">
        <v>1389</v>
      </c>
      <c r="D258" s="230"/>
      <c r="E258" s="182" t="s">
        <v>871</v>
      </c>
      <c r="F258" s="182" t="s">
        <v>1390</v>
      </c>
      <c r="G258" s="182" t="s">
        <v>13217</v>
      </c>
      <c r="H258" s="183">
        <v>0</v>
      </c>
      <c r="I258" s="184" t="s">
        <v>12919</v>
      </c>
      <c r="J258" s="184" t="s">
        <v>9429</v>
      </c>
      <c r="K258" s="224"/>
      <c r="L258" s="224"/>
      <c r="M258" s="224"/>
      <c r="N258" s="224"/>
      <c r="O258" s="224"/>
      <c r="P258" s="185"/>
      <c r="Q258" s="285"/>
      <c r="R258" s="420" t="s">
        <v>15903</v>
      </c>
      <c r="S258" s="181"/>
      <c r="T258" s="181"/>
      <c r="U258" s="201"/>
      <c r="V258" s="226"/>
      <c r="AB258" s="228" t="str">
        <f t="shared" si="11"/>
        <v>TinO.M. Manufacturing Philippines, Inc.</v>
      </c>
    </row>
    <row r="259" spans="1:28" s="227" customFormat="1" ht="38.25">
      <c r="A259" s="421" t="s">
        <v>772</v>
      </c>
      <c r="B259" s="182" t="s">
        <v>1120</v>
      </c>
      <c r="C259" s="186" t="s">
        <v>13780</v>
      </c>
      <c r="D259" s="230"/>
      <c r="E259" s="182" t="s">
        <v>2413</v>
      </c>
      <c r="F259" s="182" t="s">
        <v>772</v>
      </c>
      <c r="G259" s="182" t="s">
        <v>13217</v>
      </c>
      <c r="H259" s="183">
        <v>0</v>
      </c>
      <c r="I259" s="184" t="s">
        <v>1755</v>
      </c>
      <c r="J259" s="184" t="s">
        <v>1755</v>
      </c>
      <c r="K259" s="224"/>
      <c r="L259" s="224"/>
      <c r="M259" s="224"/>
      <c r="N259" s="224"/>
      <c r="O259" s="224"/>
      <c r="P259" s="185"/>
      <c r="Q259" s="285"/>
      <c r="R259" s="420" t="s">
        <v>15903</v>
      </c>
      <c r="S259" s="181"/>
      <c r="T259" s="181"/>
      <c r="U259" s="201"/>
      <c r="V259" s="226"/>
      <c r="AB259" s="228" t="str">
        <f t="shared" si="11"/>
        <v>TinOperaciones Metalurgicas S.A.</v>
      </c>
    </row>
    <row r="260" spans="1:28" s="227" customFormat="1" ht="25.5">
      <c r="A260" s="421" t="s">
        <v>12913</v>
      </c>
      <c r="B260" s="182" t="s">
        <v>1120</v>
      </c>
      <c r="C260" s="186" t="s">
        <v>12912</v>
      </c>
      <c r="D260" s="230"/>
      <c r="E260" s="182" t="s">
        <v>1104</v>
      </c>
      <c r="F260" s="182" t="s">
        <v>12913</v>
      </c>
      <c r="G260" s="182" t="s">
        <v>13217</v>
      </c>
      <c r="H260" s="183">
        <v>0</v>
      </c>
      <c r="I260" s="184" t="s">
        <v>8241</v>
      </c>
      <c r="J260" s="184" t="s">
        <v>8241</v>
      </c>
      <c r="K260" s="224"/>
      <c r="L260" s="224"/>
      <c r="M260" s="224"/>
      <c r="N260" s="224"/>
      <c r="O260" s="224"/>
      <c r="P260" s="185"/>
      <c r="Q260" s="285"/>
      <c r="R260" s="420" t="s">
        <v>15895</v>
      </c>
      <c r="S260" s="181"/>
      <c r="T260" s="181"/>
      <c r="U260" s="201"/>
      <c r="V260" s="226"/>
      <c r="AB260" s="228" t="str">
        <f t="shared" si="11"/>
        <v>TinPongpipat Company Limited</v>
      </c>
    </row>
    <row r="261" spans="1:28" s="227" customFormat="1" ht="25.5">
      <c r="A261" s="421" t="s">
        <v>13783</v>
      </c>
      <c r="B261" s="182" t="s">
        <v>1120</v>
      </c>
      <c r="C261" s="186" t="s">
        <v>13782</v>
      </c>
      <c r="D261" s="230"/>
      <c r="E261" s="182" t="s">
        <v>1096</v>
      </c>
      <c r="F261" s="182" t="s">
        <v>13783</v>
      </c>
      <c r="G261" s="182" t="s">
        <v>13217</v>
      </c>
      <c r="H261" s="183">
        <v>0</v>
      </c>
      <c r="I261" s="184" t="s">
        <v>13803</v>
      </c>
      <c r="J261" s="184" t="s">
        <v>15542</v>
      </c>
      <c r="K261" s="224"/>
      <c r="L261" s="224"/>
      <c r="M261" s="224"/>
      <c r="N261" s="224"/>
      <c r="O261" s="224"/>
      <c r="P261" s="185"/>
      <c r="Q261" s="285"/>
      <c r="R261" s="420" t="s">
        <v>15895</v>
      </c>
      <c r="S261" s="181"/>
      <c r="T261" s="181"/>
      <c r="U261" s="201"/>
      <c r="V261" s="226"/>
      <c r="AB261" s="228" t="str">
        <f t="shared" ref="AB261" si="12">B261&amp;C261</f>
        <v>TinPrecious Minerals and Smelting Limited</v>
      </c>
    </row>
    <row r="262" spans="1:28" s="227" customFormat="1" ht="25.5">
      <c r="A262" s="421" t="s">
        <v>15063</v>
      </c>
      <c r="B262" s="182" t="s">
        <v>1120</v>
      </c>
      <c r="C262" s="186" t="s">
        <v>15062</v>
      </c>
      <c r="D262" s="230"/>
      <c r="E262" s="182" t="s">
        <v>1095</v>
      </c>
      <c r="F262" s="182" t="s">
        <v>15063</v>
      </c>
      <c r="G262" s="182" t="s">
        <v>13217</v>
      </c>
      <c r="H262" s="183">
        <v>0</v>
      </c>
      <c r="I262" s="184" t="s">
        <v>15108</v>
      </c>
      <c r="J262" s="184" t="s">
        <v>12830</v>
      </c>
      <c r="K262" s="224"/>
      <c r="L262" s="224"/>
      <c r="M262" s="224"/>
      <c r="N262" s="224"/>
      <c r="O262" s="224"/>
      <c r="P262" s="185"/>
      <c r="Q262" s="285"/>
      <c r="R262" s="420" t="s">
        <v>15895</v>
      </c>
      <c r="S262" s="181"/>
      <c r="T262" s="181"/>
      <c r="U262" s="201"/>
      <c r="V262" s="226"/>
      <c r="AB262" s="228" t="str">
        <f t="shared" ref="AB262:AB293" si="13">B262&amp;C262</f>
        <v>TinPT Aries Kencana Sejahtera</v>
      </c>
    </row>
    <row r="263" spans="1:28" s="227" customFormat="1" ht="25.5">
      <c r="A263" s="421" t="s">
        <v>773</v>
      </c>
      <c r="B263" s="182" t="s">
        <v>1120</v>
      </c>
      <c r="C263" s="186" t="s">
        <v>834</v>
      </c>
      <c r="D263" s="230"/>
      <c r="E263" s="182" t="s">
        <v>1095</v>
      </c>
      <c r="F263" s="182" t="s">
        <v>773</v>
      </c>
      <c r="G263" s="182" t="s">
        <v>13217</v>
      </c>
      <c r="H263" s="183">
        <v>0</v>
      </c>
      <c r="I263" s="184" t="s">
        <v>1753</v>
      </c>
      <c r="J263" s="184" t="s">
        <v>12830</v>
      </c>
      <c r="K263" s="224"/>
      <c r="L263" s="224"/>
      <c r="M263" s="224"/>
      <c r="N263" s="224"/>
      <c r="O263" s="224"/>
      <c r="P263" s="185"/>
      <c r="Q263" s="285"/>
      <c r="R263" s="420" t="s">
        <v>15903</v>
      </c>
      <c r="S263" s="181"/>
      <c r="T263" s="181"/>
      <c r="U263" s="201"/>
      <c r="V263" s="226"/>
      <c r="AB263" s="228" t="str">
        <f t="shared" si="13"/>
        <v>TinPT Artha Cipta Langgeng</v>
      </c>
    </row>
    <row r="264" spans="1:28" s="227" customFormat="1" ht="25.5">
      <c r="A264" s="421" t="s">
        <v>1392</v>
      </c>
      <c r="B264" s="182" t="s">
        <v>1120</v>
      </c>
      <c r="C264" s="186" t="s">
        <v>1391</v>
      </c>
      <c r="D264" s="230"/>
      <c r="E264" s="182" t="s">
        <v>1095</v>
      </c>
      <c r="F264" s="182" t="s">
        <v>1392</v>
      </c>
      <c r="G264" s="182" t="s">
        <v>13217</v>
      </c>
      <c r="H264" s="183">
        <v>0</v>
      </c>
      <c r="I264" s="184" t="s">
        <v>1753</v>
      </c>
      <c r="J264" s="184" t="s">
        <v>12830</v>
      </c>
      <c r="K264" s="224"/>
      <c r="L264" s="224"/>
      <c r="M264" s="224"/>
      <c r="N264" s="224"/>
      <c r="O264" s="224"/>
      <c r="P264" s="185"/>
      <c r="Q264" s="285"/>
      <c r="R264" s="420" t="s">
        <v>15895</v>
      </c>
      <c r="S264" s="181"/>
      <c r="T264" s="181"/>
      <c r="U264" s="201"/>
      <c r="V264" s="226"/>
      <c r="AB264" s="228" t="str">
        <f t="shared" si="13"/>
        <v>TinPT ATD Makmur Mandiri Jaya</v>
      </c>
    </row>
    <row r="265" spans="1:28" s="227" customFormat="1" ht="25.5">
      <c r="A265" s="421" t="s">
        <v>15443</v>
      </c>
      <c r="B265" s="182" t="s">
        <v>1120</v>
      </c>
      <c r="C265" s="186" t="s">
        <v>15442</v>
      </c>
      <c r="D265" s="230"/>
      <c r="E265" s="182" t="s">
        <v>1095</v>
      </c>
      <c r="F265" s="182" t="s">
        <v>15443</v>
      </c>
      <c r="G265" s="182" t="s">
        <v>13217</v>
      </c>
      <c r="H265" s="183">
        <v>0</v>
      </c>
      <c r="I265" s="184" t="s">
        <v>15444</v>
      </c>
      <c r="J265" s="184" t="s">
        <v>12830</v>
      </c>
      <c r="K265" s="224"/>
      <c r="L265" s="224"/>
      <c r="M265" s="224"/>
      <c r="N265" s="224"/>
      <c r="O265" s="224"/>
      <c r="P265" s="185"/>
      <c r="Q265" s="285"/>
      <c r="R265" s="420" t="s">
        <v>15903</v>
      </c>
      <c r="S265" s="181"/>
      <c r="T265" s="181"/>
      <c r="U265" s="201"/>
      <c r="V265" s="226"/>
      <c r="AB265" s="228" t="str">
        <f t="shared" si="13"/>
        <v>TinPT Babel Inti Perkasa</v>
      </c>
    </row>
    <row r="266" spans="1:28" s="227" customFormat="1" ht="25.5">
      <c r="A266" s="421" t="s">
        <v>15076</v>
      </c>
      <c r="B266" s="182" t="s">
        <v>1120</v>
      </c>
      <c r="C266" s="186" t="s">
        <v>15075</v>
      </c>
      <c r="D266" s="230"/>
      <c r="E266" s="182" t="s">
        <v>1095</v>
      </c>
      <c r="F266" s="182" t="s">
        <v>15076</v>
      </c>
      <c r="G266" s="182" t="s">
        <v>13217</v>
      </c>
      <c r="H266" s="183">
        <v>0</v>
      </c>
      <c r="I266" s="184" t="s">
        <v>15112</v>
      </c>
      <c r="J266" s="184" t="s">
        <v>12830</v>
      </c>
      <c r="K266" s="224"/>
      <c r="L266" s="224"/>
      <c r="M266" s="224"/>
      <c r="N266" s="224"/>
      <c r="O266" s="224"/>
      <c r="P266" s="185"/>
      <c r="Q266" s="285"/>
      <c r="R266" s="420" t="s">
        <v>15895</v>
      </c>
      <c r="S266" s="181"/>
      <c r="T266" s="181"/>
      <c r="U266" s="201"/>
      <c r="V266" s="226"/>
      <c r="AB266" s="228" t="str">
        <f t="shared" si="13"/>
        <v>TinPT Babel Surya Alam Lestari</v>
      </c>
    </row>
    <row r="267" spans="1:28" s="227" customFormat="1" ht="25.5">
      <c r="A267" s="421" t="s">
        <v>15507</v>
      </c>
      <c r="B267" s="182" t="s">
        <v>1120</v>
      </c>
      <c r="C267" s="186" t="s">
        <v>15506</v>
      </c>
      <c r="D267" s="230"/>
      <c r="E267" s="182" t="s">
        <v>1095</v>
      </c>
      <c r="F267" s="182" t="s">
        <v>15507</v>
      </c>
      <c r="G267" s="182" t="s">
        <v>13217</v>
      </c>
      <c r="H267" s="183">
        <v>0</v>
      </c>
      <c r="I267" s="184" t="s">
        <v>15512</v>
      </c>
      <c r="J267" s="184" t="s">
        <v>12830</v>
      </c>
      <c r="K267" s="224"/>
      <c r="L267" s="224"/>
      <c r="M267" s="224"/>
      <c r="N267" s="224"/>
      <c r="O267" s="224"/>
      <c r="P267" s="185"/>
      <c r="Q267" s="285"/>
      <c r="R267" s="420" t="s">
        <v>15895</v>
      </c>
      <c r="S267" s="181"/>
      <c r="T267" s="181"/>
      <c r="U267" s="201"/>
      <c r="V267" s="226"/>
      <c r="AB267" s="228" t="str">
        <f t="shared" si="13"/>
        <v>TinPT Bangka Prima Tin</v>
      </c>
    </row>
    <row r="268" spans="1:28" s="227" customFormat="1" ht="25.5">
      <c r="A268" s="421" t="s">
        <v>14001</v>
      </c>
      <c r="B268" s="182" t="s">
        <v>1120</v>
      </c>
      <c r="C268" s="186" t="s">
        <v>12914</v>
      </c>
      <c r="D268" s="230"/>
      <c r="E268" s="182" t="s">
        <v>1095</v>
      </c>
      <c r="F268" s="182" t="s">
        <v>14001</v>
      </c>
      <c r="G268" s="182" t="s">
        <v>13217</v>
      </c>
      <c r="H268" s="183">
        <v>0</v>
      </c>
      <c r="I268" s="184" t="s">
        <v>15113</v>
      </c>
      <c r="J268" s="184" t="s">
        <v>12830</v>
      </c>
      <c r="K268" s="224"/>
      <c r="L268" s="224"/>
      <c r="M268" s="224"/>
      <c r="N268" s="224"/>
      <c r="O268" s="224"/>
      <c r="P268" s="185"/>
      <c r="Q268" s="285"/>
      <c r="R268" s="420" t="s">
        <v>15903</v>
      </c>
      <c r="S268" s="181"/>
      <c r="T268" s="181"/>
      <c r="U268" s="201"/>
      <c r="V268" s="226"/>
      <c r="AB268" s="228" t="str">
        <f t="shared" si="13"/>
        <v>TinPT Bangka Serumpun</v>
      </c>
    </row>
    <row r="269" spans="1:28" s="227" customFormat="1" ht="25.5">
      <c r="A269" s="421" t="s">
        <v>15509</v>
      </c>
      <c r="B269" s="182" t="s">
        <v>1120</v>
      </c>
      <c r="C269" s="186" t="s">
        <v>15508</v>
      </c>
      <c r="D269" s="230"/>
      <c r="E269" s="182" t="s">
        <v>1095</v>
      </c>
      <c r="F269" s="182" t="s">
        <v>15509</v>
      </c>
      <c r="G269" s="182" t="s">
        <v>13217</v>
      </c>
      <c r="H269" s="183">
        <v>0</v>
      </c>
      <c r="I269" s="184" t="s">
        <v>15831</v>
      </c>
      <c r="J269" s="184" t="s">
        <v>12830</v>
      </c>
      <c r="K269" s="224"/>
      <c r="L269" s="224"/>
      <c r="M269" s="224"/>
      <c r="N269" s="224"/>
      <c r="O269" s="224"/>
      <c r="P269" s="185"/>
      <c r="Q269" s="285"/>
      <c r="R269" s="420" t="s">
        <v>15895</v>
      </c>
      <c r="S269" s="181"/>
      <c r="T269" s="181"/>
      <c r="U269" s="201"/>
      <c r="V269" s="226"/>
      <c r="AB269" s="228" t="str">
        <f t="shared" si="13"/>
        <v>TinPT Bangka Tin Industry</v>
      </c>
    </row>
    <row r="270" spans="1:28" s="227" customFormat="1" ht="25.5">
      <c r="A270" s="421" t="s">
        <v>15446</v>
      </c>
      <c r="B270" s="182" t="s">
        <v>1120</v>
      </c>
      <c r="C270" s="186" t="s">
        <v>15445</v>
      </c>
      <c r="D270" s="230"/>
      <c r="E270" s="182" t="s">
        <v>1095</v>
      </c>
      <c r="F270" s="182" t="s">
        <v>15446</v>
      </c>
      <c r="G270" s="182" t="s">
        <v>13217</v>
      </c>
      <c r="H270" s="183">
        <v>0</v>
      </c>
      <c r="I270" s="184" t="s">
        <v>15513</v>
      </c>
      <c r="J270" s="184" t="s">
        <v>12830</v>
      </c>
      <c r="K270" s="224"/>
      <c r="L270" s="224"/>
      <c r="M270" s="224"/>
      <c r="N270" s="224"/>
      <c r="O270" s="224"/>
      <c r="P270" s="185"/>
      <c r="Q270" s="285"/>
      <c r="R270" s="420" t="s">
        <v>15895</v>
      </c>
      <c r="S270" s="181"/>
      <c r="T270" s="181"/>
      <c r="U270" s="201"/>
      <c r="V270" s="226"/>
      <c r="AB270" s="228" t="str">
        <f t="shared" si="13"/>
        <v>TinPT Belitung Industri Sejahtera</v>
      </c>
    </row>
    <row r="271" spans="1:28" s="227" customFormat="1" ht="25.5">
      <c r="A271" s="421" t="s">
        <v>15435</v>
      </c>
      <c r="B271" s="182" t="s">
        <v>1120</v>
      </c>
      <c r="C271" s="186" t="s">
        <v>15434</v>
      </c>
      <c r="D271" s="230"/>
      <c r="E271" s="182" t="s">
        <v>1095</v>
      </c>
      <c r="F271" s="182" t="s">
        <v>15435</v>
      </c>
      <c r="G271" s="182" t="s">
        <v>13217</v>
      </c>
      <c r="H271" s="183">
        <v>0</v>
      </c>
      <c r="I271" s="184" t="s">
        <v>15109</v>
      </c>
      <c r="J271" s="184" t="s">
        <v>12830</v>
      </c>
      <c r="K271" s="224"/>
      <c r="L271" s="224"/>
      <c r="M271" s="224"/>
      <c r="N271" s="224"/>
      <c r="O271" s="224"/>
      <c r="P271" s="185"/>
      <c r="Q271" s="285"/>
      <c r="R271" s="420" t="s">
        <v>15903</v>
      </c>
      <c r="S271" s="181"/>
      <c r="T271" s="181"/>
      <c r="U271" s="201"/>
      <c r="V271" s="226"/>
      <c r="AB271" s="228" t="str">
        <f t="shared" si="13"/>
        <v>TinPT Bukit Timah</v>
      </c>
    </row>
    <row r="272" spans="1:28" s="227" customFormat="1" ht="25.5">
      <c r="A272" s="421" t="s">
        <v>15448</v>
      </c>
      <c r="B272" s="182" t="s">
        <v>1120</v>
      </c>
      <c r="C272" s="186" t="s">
        <v>15447</v>
      </c>
      <c r="D272" s="230"/>
      <c r="E272" s="182" t="s">
        <v>1095</v>
      </c>
      <c r="F272" s="182" t="s">
        <v>15448</v>
      </c>
      <c r="G272" s="182" t="s">
        <v>13217</v>
      </c>
      <c r="H272" s="183">
        <v>0</v>
      </c>
      <c r="I272" s="184" t="s">
        <v>15449</v>
      </c>
      <c r="J272" s="184" t="s">
        <v>1776</v>
      </c>
      <c r="K272" s="224"/>
      <c r="L272" s="224"/>
      <c r="M272" s="224"/>
      <c r="N272" s="224"/>
      <c r="O272" s="224"/>
      <c r="P272" s="185"/>
      <c r="Q272" s="285"/>
      <c r="R272" s="420" t="s">
        <v>15895</v>
      </c>
      <c r="S272" s="181"/>
      <c r="T272" s="181"/>
      <c r="U272" s="201"/>
      <c r="V272" s="226"/>
      <c r="AB272" s="228" t="str">
        <f t="shared" si="13"/>
        <v>TinPT Cipta Persada Mulia</v>
      </c>
    </row>
    <row r="273" spans="1:28" s="227" customFormat="1" ht="25.5">
      <c r="A273" s="421" t="s">
        <v>15078</v>
      </c>
      <c r="B273" s="182" t="s">
        <v>1120</v>
      </c>
      <c r="C273" s="186" t="s">
        <v>15077</v>
      </c>
      <c r="D273" s="230"/>
      <c r="E273" s="182" t="s">
        <v>1095</v>
      </c>
      <c r="F273" s="182" t="s">
        <v>15078</v>
      </c>
      <c r="G273" s="182" t="s">
        <v>13217</v>
      </c>
      <c r="H273" s="183">
        <v>0</v>
      </c>
      <c r="I273" s="184" t="s">
        <v>15114</v>
      </c>
      <c r="J273" s="184" t="s">
        <v>12830</v>
      </c>
      <c r="K273" s="224"/>
      <c r="L273" s="224"/>
      <c r="M273" s="224"/>
      <c r="N273" s="224"/>
      <c r="O273" s="224"/>
      <c r="P273" s="185"/>
      <c r="Q273" s="285"/>
      <c r="R273" s="420" t="s">
        <v>15903</v>
      </c>
      <c r="S273" s="181"/>
      <c r="T273" s="181"/>
      <c r="U273" s="201"/>
      <c r="V273" s="226"/>
      <c r="AB273" s="228" t="str">
        <f t="shared" si="13"/>
        <v>TinPT Menara Cipta Mulia</v>
      </c>
    </row>
    <row r="274" spans="1:28" s="227" customFormat="1" ht="25.5">
      <c r="A274" s="421" t="s">
        <v>774</v>
      </c>
      <c r="B274" s="182" t="s">
        <v>1120</v>
      </c>
      <c r="C274" s="186" t="s">
        <v>623</v>
      </c>
      <c r="D274" s="230"/>
      <c r="E274" s="182" t="s">
        <v>1095</v>
      </c>
      <c r="F274" s="182" t="s">
        <v>774</v>
      </c>
      <c r="G274" s="182" t="s">
        <v>13217</v>
      </c>
      <c r="H274" s="183">
        <v>0</v>
      </c>
      <c r="I274" s="184" t="s">
        <v>1753</v>
      </c>
      <c r="J274" s="184" t="s">
        <v>12830</v>
      </c>
      <c r="K274" s="224"/>
      <c r="L274" s="224"/>
      <c r="M274" s="224"/>
      <c r="N274" s="224"/>
      <c r="O274" s="224"/>
      <c r="P274" s="185"/>
      <c r="Q274" s="285"/>
      <c r="R274" s="420" t="s">
        <v>15895</v>
      </c>
      <c r="S274" s="181"/>
      <c r="T274" s="181"/>
      <c r="U274" s="201"/>
      <c r="V274" s="226"/>
      <c r="AB274" s="228" t="str">
        <f t="shared" si="13"/>
        <v>TinPT Mitra Stania Prima</v>
      </c>
    </row>
    <row r="275" spans="1:28" s="227" customFormat="1" ht="25.5">
      <c r="A275" s="421" t="s">
        <v>13841</v>
      </c>
      <c r="B275" s="182" t="s">
        <v>1120</v>
      </c>
      <c r="C275" s="186" t="s">
        <v>13827</v>
      </c>
      <c r="D275" s="230"/>
      <c r="E275" s="182" t="s">
        <v>1095</v>
      </c>
      <c r="F275" s="182" t="s">
        <v>13841</v>
      </c>
      <c r="G275" s="182" t="s">
        <v>13217</v>
      </c>
      <c r="H275" s="183">
        <v>0</v>
      </c>
      <c r="I275" s="184" t="s">
        <v>15113</v>
      </c>
      <c r="J275" s="184" t="s">
        <v>12830</v>
      </c>
      <c r="K275" s="224"/>
      <c r="L275" s="224"/>
      <c r="M275" s="224"/>
      <c r="N275" s="224"/>
      <c r="O275" s="224"/>
      <c r="P275" s="185"/>
      <c r="Q275" s="285"/>
      <c r="R275" s="420" t="s">
        <v>15895</v>
      </c>
      <c r="S275" s="181"/>
      <c r="T275" s="181"/>
      <c r="U275" s="201"/>
      <c r="V275" s="226"/>
      <c r="AB275" s="228" t="str">
        <f t="shared" si="13"/>
        <v>TinPT Mitra Sukses Globalindo</v>
      </c>
    </row>
    <row r="276" spans="1:28" s="227" customFormat="1" ht="25.5">
      <c r="A276" s="421" t="s">
        <v>15453</v>
      </c>
      <c r="B276" s="182" t="s">
        <v>1120</v>
      </c>
      <c r="C276" s="186" t="s">
        <v>15452</v>
      </c>
      <c r="D276" s="230"/>
      <c r="E276" s="182" t="s">
        <v>1095</v>
      </c>
      <c r="F276" s="182" t="s">
        <v>15453</v>
      </c>
      <c r="G276" s="182" t="s">
        <v>13217</v>
      </c>
      <c r="H276" s="183">
        <v>0</v>
      </c>
      <c r="I276" s="184" t="s">
        <v>1753</v>
      </c>
      <c r="J276" s="184" t="s">
        <v>12830</v>
      </c>
      <c r="K276" s="224"/>
      <c r="L276" s="224"/>
      <c r="M276" s="224"/>
      <c r="N276" s="224"/>
      <c r="O276" s="224"/>
      <c r="P276" s="185"/>
      <c r="Q276" s="285"/>
      <c r="R276" s="420" t="s">
        <v>15895</v>
      </c>
      <c r="S276" s="181"/>
      <c r="T276" s="181"/>
      <c r="U276" s="201"/>
      <c r="V276" s="226"/>
      <c r="AB276" s="228" t="str">
        <f t="shared" si="13"/>
        <v>TinPT Panca Mega Persada</v>
      </c>
    </row>
    <row r="277" spans="1:28" s="227" customFormat="1" ht="25.5">
      <c r="A277" s="421" t="s">
        <v>15502</v>
      </c>
      <c r="B277" s="182" t="s">
        <v>1120</v>
      </c>
      <c r="C277" s="186" t="s">
        <v>15501</v>
      </c>
      <c r="D277" s="230"/>
      <c r="E277" s="182" t="s">
        <v>1095</v>
      </c>
      <c r="F277" s="182" t="s">
        <v>15502</v>
      </c>
      <c r="G277" s="182" t="s">
        <v>13217</v>
      </c>
      <c r="H277" s="183">
        <v>0</v>
      </c>
      <c r="I277" s="184" t="s">
        <v>15510</v>
      </c>
      <c r="J277" s="184" t="s">
        <v>12830</v>
      </c>
      <c r="K277" s="224"/>
      <c r="L277" s="224"/>
      <c r="M277" s="224"/>
      <c r="N277" s="224"/>
      <c r="O277" s="224"/>
      <c r="P277" s="185"/>
      <c r="Q277" s="285"/>
      <c r="R277" s="420" t="s">
        <v>15895</v>
      </c>
      <c r="S277" s="181"/>
      <c r="T277" s="181"/>
      <c r="U277" s="201"/>
      <c r="V277" s="226"/>
      <c r="AB277" s="228" t="str">
        <f t="shared" si="13"/>
        <v>TinPT Premium Tin Indonesia</v>
      </c>
    </row>
    <row r="278" spans="1:28" s="227" customFormat="1" ht="25.5">
      <c r="A278" s="421" t="s">
        <v>15080</v>
      </c>
      <c r="B278" s="182" t="s">
        <v>1120</v>
      </c>
      <c r="C278" s="186" t="s">
        <v>15079</v>
      </c>
      <c r="D278" s="230"/>
      <c r="E278" s="182" t="s">
        <v>1095</v>
      </c>
      <c r="F278" s="182" t="s">
        <v>15080</v>
      </c>
      <c r="G278" s="182" t="s">
        <v>13217</v>
      </c>
      <c r="H278" s="183">
        <v>0</v>
      </c>
      <c r="I278" s="184" t="s">
        <v>15109</v>
      </c>
      <c r="J278" s="184" t="s">
        <v>12830</v>
      </c>
      <c r="K278" s="224"/>
      <c r="L278" s="224"/>
      <c r="M278" s="224"/>
      <c r="N278" s="224"/>
      <c r="O278" s="224"/>
      <c r="P278" s="185"/>
      <c r="Q278" s="285"/>
      <c r="R278" s="420" t="s">
        <v>15903</v>
      </c>
      <c r="S278" s="181"/>
      <c r="T278" s="181"/>
      <c r="U278" s="201"/>
      <c r="V278" s="226"/>
      <c r="AB278" s="228" t="str">
        <f t="shared" si="13"/>
        <v>TinPT Prima Timah Utama</v>
      </c>
    </row>
    <row r="279" spans="1:28" s="227" customFormat="1" ht="25.5">
      <c r="A279" s="421" t="s">
        <v>15455</v>
      </c>
      <c r="B279" s="182" t="s">
        <v>1120</v>
      </c>
      <c r="C279" s="186" t="s">
        <v>15454</v>
      </c>
      <c r="D279" s="230"/>
      <c r="E279" s="182" t="s">
        <v>1095</v>
      </c>
      <c r="F279" s="182" t="s">
        <v>15455</v>
      </c>
      <c r="G279" s="182" t="s">
        <v>13217</v>
      </c>
      <c r="H279" s="183">
        <v>0</v>
      </c>
      <c r="I279" s="184" t="s">
        <v>1753</v>
      </c>
      <c r="J279" s="184" t="s">
        <v>12830</v>
      </c>
      <c r="K279" s="224"/>
      <c r="L279" s="224"/>
      <c r="M279" s="224"/>
      <c r="N279" s="224"/>
      <c r="O279" s="224"/>
      <c r="P279" s="185"/>
      <c r="Q279" s="285"/>
      <c r="R279" s="420" t="s">
        <v>15895</v>
      </c>
      <c r="S279" s="181"/>
      <c r="T279" s="181"/>
      <c r="U279" s="201"/>
      <c r="V279" s="226"/>
      <c r="AB279" s="228" t="str">
        <f t="shared" si="13"/>
        <v>TinPT Putera Sarana Shakti (PT PSS)</v>
      </c>
    </row>
    <row r="280" spans="1:28" s="227" customFormat="1" ht="25.5">
      <c r="A280" s="421" t="s">
        <v>15082</v>
      </c>
      <c r="B280" s="182" t="s">
        <v>1120</v>
      </c>
      <c r="C280" s="186" t="s">
        <v>15081</v>
      </c>
      <c r="D280" s="230"/>
      <c r="E280" s="182" t="s">
        <v>1095</v>
      </c>
      <c r="F280" s="182" t="s">
        <v>15082</v>
      </c>
      <c r="G280" s="182" t="s">
        <v>13217</v>
      </c>
      <c r="H280" s="183">
        <v>0</v>
      </c>
      <c r="I280" s="184" t="s">
        <v>15115</v>
      </c>
      <c r="J280" s="184" t="s">
        <v>12830</v>
      </c>
      <c r="K280" s="224"/>
      <c r="L280" s="224"/>
      <c r="M280" s="224"/>
      <c r="N280" s="224"/>
      <c r="O280" s="224"/>
      <c r="P280" s="185"/>
      <c r="Q280" s="285"/>
      <c r="R280" s="420" t="s">
        <v>15903</v>
      </c>
      <c r="S280" s="181"/>
      <c r="T280" s="181"/>
      <c r="U280" s="201"/>
      <c r="V280" s="226"/>
      <c r="AB280" s="228" t="str">
        <f t="shared" si="13"/>
        <v>TinPT Rajawali Rimba Perkasa</v>
      </c>
    </row>
    <row r="281" spans="1:28" s="227" customFormat="1" ht="25.5">
      <c r="A281" s="421" t="s">
        <v>15807</v>
      </c>
      <c r="B281" s="182" t="s">
        <v>1120</v>
      </c>
      <c r="C281" s="186" t="s">
        <v>15806</v>
      </c>
      <c r="D281" s="230"/>
      <c r="E281" s="182" t="s">
        <v>1095</v>
      </c>
      <c r="F281" s="182" t="s">
        <v>15807</v>
      </c>
      <c r="G281" s="182" t="s">
        <v>13217</v>
      </c>
      <c r="H281" s="183">
        <v>0</v>
      </c>
      <c r="I281" s="184" t="s">
        <v>15109</v>
      </c>
      <c r="J281" s="184" t="s">
        <v>12830</v>
      </c>
      <c r="K281" s="224"/>
      <c r="L281" s="224"/>
      <c r="M281" s="224"/>
      <c r="N281" s="224"/>
      <c r="O281" s="224"/>
      <c r="P281" s="185"/>
      <c r="Q281" s="285"/>
      <c r="R281" s="420" t="s">
        <v>15895</v>
      </c>
      <c r="S281" s="181"/>
      <c r="T281" s="181"/>
      <c r="U281" s="201"/>
      <c r="V281" s="226"/>
      <c r="AB281" s="228" t="str">
        <f t="shared" si="13"/>
        <v>TinPT Rajehan Ariq</v>
      </c>
    </row>
    <row r="282" spans="1:28" s="227" customFormat="1" ht="25.5">
      <c r="A282" s="421" t="s">
        <v>775</v>
      </c>
      <c r="B282" s="182" t="s">
        <v>1120</v>
      </c>
      <c r="C282" s="186" t="s">
        <v>2141</v>
      </c>
      <c r="D282" s="230"/>
      <c r="E282" s="182" t="s">
        <v>1095</v>
      </c>
      <c r="F282" s="182" t="s">
        <v>775</v>
      </c>
      <c r="G282" s="182" t="s">
        <v>13217</v>
      </c>
      <c r="H282" s="183">
        <v>0</v>
      </c>
      <c r="I282" s="184" t="s">
        <v>1753</v>
      </c>
      <c r="J282" s="184" t="s">
        <v>12830</v>
      </c>
      <c r="K282" s="224"/>
      <c r="L282" s="224"/>
      <c r="M282" s="224"/>
      <c r="N282" s="224"/>
      <c r="O282" s="224"/>
      <c r="P282" s="185"/>
      <c r="Q282" s="285"/>
      <c r="R282" s="420" t="s">
        <v>15903</v>
      </c>
      <c r="S282" s="181"/>
      <c r="T282" s="181"/>
      <c r="U282" s="201"/>
      <c r="V282" s="226"/>
      <c r="AB282" s="228" t="str">
        <f t="shared" si="13"/>
        <v>TinPT Refined Bangka Tin</v>
      </c>
    </row>
    <row r="283" spans="1:28" s="227" customFormat="1" ht="25.5">
      <c r="A283" s="421" t="s">
        <v>15457</v>
      </c>
      <c r="B283" s="182" t="s">
        <v>1120</v>
      </c>
      <c r="C283" s="186" t="s">
        <v>15456</v>
      </c>
      <c r="D283" s="230"/>
      <c r="E283" s="182" t="s">
        <v>1095</v>
      </c>
      <c r="F283" s="182" t="s">
        <v>15457</v>
      </c>
      <c r="G283" s="182" t="s">
        <v>13217</v>
      </c>
      <c r="H283" s="183">
        <v>0</v>
      </c>
      <c r="I283" s="184" t="s">
        <v>15109</v>
      </c>
      <c r="J283" s="184" t="s">
        <v>12830</v>
      </c>
      <c r="K283" s="224"/>
      <c r="L283" s="224"/>
      <c r="M283" s="224"/>
      <c r="N283" s="224"/>
      <c r="O283" s="224"/>
      <c r="P283" s="185"/>
      <c r="Q283" s="285"/>
      <c r="R283" s="420" t="s">
        <v>15895</v>
      </c>
      <c r="S283" s="181"/>
      <c r="T283" s="181"/>
      <c r="U283" s="201"/>
      <c r="V283" s="226"/>
      <c r="AB283" s="228" t="str">
        <f t="shared" si="13"/>
        <v>TinPT Sariwiguna Binasentosa</v>
      </c>
    </row>
    <row r="284" spans="1:28" s="227" customFormat="1" ht="25.5">
      <c r="A284" s="421" t="s">
        <v>15084</v>
      </c>
      <c r="B284" s="182" t="s">
        <v>1120</v>
      </c>
      <c r="C284" s="186" t="s">
        <v>15083</v>
      </c>
      <c r="D284" s="230"/>
      <c r="E284" s="182" t="s">
        <v>1095</v>
      </c>
      <c r="F284" s="182" t="s">
        <v>15084</v>
      </c>
      <c r="G284" s="182" t="s">
        <v>13217</v>
      </c>
      <c r="H284" s="183">
        <v>0</v>
      </c>
      <c r="I284" s="184" t="s">
        <v>15109</v>
      </c>
      <c r="J284" s="184" t="s">
        <v>12830</v>
      </c>
      <c r="K284" s="224"/>
      <c r="L284" s="224"/>
      <c r="M284" s="224"/>
      <c r="N284" s="224"/>
      <c r="O284" s="224"/>
      <c r="P284" s="185"/>
      <c r="Q284" s="285"/>
      <c r="R284" s="420" t="s">
        <v>15903</v>
      </c>
      <c r="S284" s="181"/>
      <c r="T284" s="181"/>
      <c r="U284" s="201"/>
      <c r="V284" s="226"/>
      <c r="AB284" s="228" t="str">
        <f t="shared" si="13"/>
        <v>TinPT Stanindo Inti Perkasa</v>
      </c>
    </row>
    <row r="285" spans="1:28" s="227" customFormat="1" ht="25.5">
      <c r="A285" s="421" t="s">
        <v>15458</v>
      </c>
      <c r="B285" s="182" t="s">
        <v>1120</v>
      </c>
      <c r="C285" s="186" t="s">
        <v>15820</v>
      </c>
      <c r="D285" s="230"/>
      <c r="E285" s="182" t="s">
        <v>1095</v>
      </c>
      <c r="F285" s="182" t="s">
        <v>15458</v>
      </c>
      <c r="G285" s="182" t="s">
        <v>13217</v>
      </c>
      <c r="H285" s="183">
        <v>0</v>
      </c>
      <c r="I285" s="184" t="s">
        <v>15513</v>
      </c>
      <c r="J285" s="184" t="s">
        <v>12830</v>
      </c>
      <c r="K285" s="224"/>
      <c r="L285" s="224"/>
      <c r="M285" s="224"/>
      <c r="N285" s="224"/>
      <c r="O285" s="224"/>
      <c r="P285" s="185"/>
      <c r="Q285" s="285"/>
      <c r="R285" s="420" t="s">
        <v>15895</v>
      </c>
      <c r="S285" s="181"/>
      <c r="T285" s="181"/>
      <c r="U285" s="201"/>
      <c r="V285" s="226"/>
      <c r="AB285" s="228" t="str">
        <f t="shared" si="13"/>
        <v>TinPT Sukses Inti Makmur (SIM)</v>
      </c>
    </row>
    <row r="286" spans="1:28" s="227" customFormat="1" ht="25.5">
      <c r="A286" s="421" t="s">
        <v>15086</v>
      </c>
      <c r="B286" s="182" t="s">
        <v>1120</v>
      </c>
      <c r="C286" s="186" t="s">
        <v>15085</v>
      </c>
      <c r="D286" s="230"/>
      <c r="E286" s="182" t="s">
        <v>1095</v>
      </c>
      <c r="F286" s="182" t="s">
        <v>15086</v>
      </c>
      <c r="G286" s="182" t="s">
        <v>13217</v>
      </c>
      <c r="H286" s="183">
        <v>0</v>
      </c>
      <c r="I286" s="184" t="s">
        <v>15116</v>
      </c>
      <c r="J286" s="184" t="s">
        <v>12830</v>
      </c>
      <c r="K286" s="224"/>
      <c r="L286" s="224"/>
      <c r="M286" s="224"/>
      <c r="N286" s="224"/>
      <c r="O286" s="224"/>
      <c r="P286" s="185"/>
      <c r="Q286" s="285"/>
      <c r="R286" s="420" t="s">
        <v>15895</v>
      </c>
      <c r="S286" s="181"/>
      <c r="T286" s="181"/>
      <c r="U286" s="201"/>
      <c r="V286" s="226"/>
      <c r="AB286" s="228" t="str">
        <f t="shared" si="13"/>
        <v>TinPT Timah Nusantara</v>
      </c>
    </row>
    <row r="287" spans="1:28" s="227" customFormat="1" ht="25.5">
      <c r="A287" s="421" t="s">
        <v>794</v>
      </c>
      <c r="B287" s="182" t="s">
        <v>1120</v>
      </c>
      <c r="C287" s="186" t="s">
        <v>13779</v>
      </c>
      <c r="D287" s="230"/>
      <c r="E287" s="182" t="s">
        <v>1095</v>
      </c>
      <c r="F287" s="182" t="s">
        <v>794</v>
      </c>
      <c r="G287" s="182" t="s">
        <v>13217</v>
      </c>
      <c r="H287" s="183">
        <v>0</v>
      </c>
      <c r="I287" s="184" t="s">
        <v>1778</v>
      </c>
      <c r="J287" s="184" t="s">
        <v>6047</v>
      </c>
      <c r="K287" s="224"/>
      <c r="L287" s="224"/>
      <c r="M287" s="224"/>
      <c r="N287" s="224"/>
      <c r="O287" s="224"/>
      <c r="P287" s="185"/>
      <c r="Q287" s="285"/>
      <c r="R287" s="420" t="s">
        <v>15903</v>
      </c>
      <c r="S287" s="181"/>
      <c r="T287" s="181"/>
      <c r="U287" s="201"/>
      <c r="V287" s="226"/>
      <c r="AB287" s="228" t="str">
        <f t="shared" si="13"/>
        <v>TinPT Timah Tbk Kundur</v>
      </c>
    </row>
    <row r="288" spans="1:28" s="227" customFormat="1" ht="25.5">
      <c r="A288" s="421" t="s">
        <v>776</v>
      </c>
      <c r="B288" s="182" t="s">
        <v>1120</v>
      </c>
      <c r="C288" s="186" t="s">
        <v>13778</v>
      </c>
      <c r="D288" s="230"/>
      <c r="E288" s="182" t="s">
        <v>1095</v>
      </c>
      <c r="F288" s="182" t="s">
        <v>776</v>
      </c>
      <c r="G288" s="182" t="s">
        <v>13217</v>
      </c>
      <c r="H288" s="183">
        <v>0</v>
      </c>
      <c r="I288" s="184" t="s">
        <v>1780</v>
      </c>
      <c r="J288" s="184" t="s">
        <v>12830</v>
      </c>
      <c r="K288" s="224"/>
      <c r="L288" s="224"/>
      <c r="M288" s="224"/>
      <c r="N288" s="224"/>
      <c r="O288" s="224"/>
      <c r="P288" s="185"/>
      <c r="Q288" s="285"/>
      <c r="R288" s="420" t="s">
        <v>15903</v>
      </c>
      <c r="S288" s="181"/>
      <c r="T288" s="181"/>
      <c r="U288" s="201"/>
      <c r="V288" s="226"/>
      <c r="AB288" s="228" t="str">
        <f t="shared" si="13"/>
        <v>TinPT Timah Tbk Mentok</v>
      </c>
    </row>
    <row r="289" spans="1:28" s="227" customFormat="1" ht="25.5">
      <c r="A289" s="421" t="s">
        <v>15088</v>
      </c>
      <c r="B289" s="182" t="s">
        <v>1120</v>
      </c>
      <c r="C289" s="186" t="s">
        <v>15087</v>
      </c>
      <c r="D289" s="230"/>
      <c r="E289" s="182" t="s">
        <v>1095</v>
      </c>
      <c r="F289" s="182" t="s">
        <v>15088</v>
      </c>
      <c r="G289" s="182" t="s">
        <v>13217</v>
      </c>
      <c r="H289" s="183">
        <v>0</v>
      </c>
      <c r="I289" s="184" t="s">
        <v>15109</v>
      </c>
      <c r="J289" s="184" t="s">
        <v>12830</v>
      </c>
      <c r="K289" s="224"/>
      <c r="L289" s="224"/>
      <c r="M289" s="224"/>
      <c r="N289" s="224"/>
      <c r="O289" s="224"/>
      <c r="P289" s="185"/>
      <c r="Q289" s="285"/>
      <c r="R289" s="420" t="s">
        <v>15895</v>
      </c>
      <c r="S289" s="181"/>
      <c r="T289" s="181"/>
      <c r="U289" s="201"/>
      <c r="V289" s="226"/>
      <c r="AB289" s="228" t="str">
        <f t="shared" si="13"/>
        <v>TinPT Tinindo Inter Nusa</v>
      </c>
    </row>
    <row r="290" spans="1:28" s="227" customFormat="1" ht="25.5">
      <c r="A290" s="421" t="s">
        <v>15460</v>
      </c>
      <c r="B290" s="182" t="s">
        <v>1120</v>
      </c>
      <c r="C290" s="186" t="s">
        <v>15459</v>
      </c>
      <c r="D290" s="230"/>
      <c r="E290" s="182" t="s">
        <v>1095</v>
      </c>
      <c r="F290" s="182" t="s">
        <v>15460</v>
      </c>
      <c r="G290" s="182" t="s">
        <v>13217</v>
      </c>
      <c r="H290" s="183">
        <v>0</v>
      </c>
      <c r="I290" s="184" t="s">
        <v>15461</v>
      </c>
      <c r="J290" s="184" t="s">
        <v>5975</v>
      </c>
      <c r="K290" s="224"/>
      <c r="L290" s="224"/>
      <c r="M290" s="224"/>
      <c r="N290" s="224"/>
      <c r="O290" s="224"/>
      <c r="P290" s="185"/>
      <c r="Q290" s="285"/>
      <c r="R290" s="420" t="s">
        <v>15895</v>
      </c>
      <c r="S290" s="181"/>
      <c r="T290" s="181"/>
      <c r="U290" s="201"/>
      <c r="V290" s="226"/>
      <c r="AB290" s="228" t="str">
        <f t="shared" si="13"/>
        <v>TinPT Tirus Putra Mandiri</v>
      </c>
    </row>
    <row r="291" spans="1:28" s="227" customFormat="1" ht="25.5">
      <c r="A291" s="421" t="s">
        <v>15463</v>
      </c>
      <c r="B291" s="182" t="s">
        <v>1120</v>
      </c>
      <c r="C291" s="186" t="s">
        <v>15462</v>
      </c>
      <c r="D291" s="230"/>
      <c r="E291" s="182" t="s">
        <v>1095</v>
      </c>
      <c r="F291" s="182" t="s">
        <v>15463</v>
      </c>
      <c r="G291" s="182" t="s">
        <v>13217</v>
      </c>
      <c r="H291" s="183">
        <v>0</v>
      </c>
      <c r="I291" s="184" t="s">
        <v>15464</v>
      </c>
      <c r="J291" s="184" t="s">
        <v>12830</v>
      </c>
      <c r="K291" s="224"/>
      <c r="L291" s="224"/>
      <c r="M291" s="224"/>
      <c r="N291" s="224"/>
      <c r="O291" s="224"/>
      <c r="P291" s="185"/>
      <c r="Q291" s="285"/>
      <c r="R291" s="420" t="s">
        <v>15895</v>
      </c>
      <c r="S291" s="181"/>
      <c r="T291" s="181"/>
      <c r="U291" s="201"/>
      <c r="V291" s="226"/>
      <c r="AB291" s="228" t="str">
        <f t="shared" si="13"/>
        <v>TinPT Tommy Utama</v>
      </c>
    </row>
    <row r="292" spans="1:28" s="227" customFormat="1" ht="25.5">
      <c r="A292" s="421" t="s">
        <v>1800</v>
      </c>
      <c r="B292" s="182" t="s">
        <v>1120</v>
      </c>
      <c r="C292" s="186" t="s">
        <v>12412</v>
      </c>
      <c r="D292" s="230"/>
      <c r="E292" s="182" t="s">
        <v>1086</v>
      </c>
      <c r="F292" s="182" t="s">
        <v>1800</v>
      </c>
      <c r="G292" s="182" t="s">
        <v>13217</v>
      </c>
      <c r="H292" s="183">
        <v>0</v>
      </c>
      <c r="I292" s="184" t="s">
        <v>1709</v>
      </c>
      <c r="J292" s="184" t="s">
        <v>1744</v>
      </c>
      <c r="K292" s="224"/>
      <c r="L292" s="224"/>
      <c r="M292" s="224"/>
      <c r="N292" s="224"/>
      <c r="O292" s="224"/>
      <c r="P292" s="185"/>
      <c r="Q292" s="285"/>
      <c r="R292" s="420" t="s">
        <v>15895</v>
      </c>
      <c r="S292" s="181"/>
      <c r="T292" s="181"/>
      <c r="U292" s="201"/>
      <c r="V292" s="226"/>
      <c r="AB292" s="228" t="str">
        <f t="shared" si="13"/>
        <v>TinResind Industria e Comercio Ltda.</v>
      </c>
    </row>
    <row r="293" spans="1:28" s="227" customFormat="1" ht="25.5">
      <c r="A293" s="421" t="s">
        <v>778</v>
      </c>
      <c r="B293" s="182" t="s">
        <v>1120</v>
      </c>
      <c r="C293" s="186" t="s">
        <v>777</v>
      </c>
      <c r="D293" s="230"/>
      <c r="E293" s="182" t="s">
        <v>2414</v>
      </c>
      <c r="F293" s="182" t="s">
        <v>778</v>
      </c>
      <c r="G293" s="182" t="s">
        <v>13217</v>
      </c>
      <c r="H293" s="183">
        <v>0</v>
      </c>
      <c r="I293" s="184" t="s">
        <v>13804</v>
      </c>
      <c r="J293" s="184" t="s">
        <v>1691</v>
      </c>
      <c r="K293" s="224"/>
      <c r="L293" s="224"/>
      <c r="M293" s="224"/>
      <c r="N293" s="224"/>
      <c r="O293" s="224"/>
      <c r="P293" s="185"/>
      <c r="Q293" s="285"/>
      <c r="R293" s="420" t="s">
        <v>15903</v>
      </c>
      <c r="S293" s="181"/>
      <c r="T293" s="181"/>
      <c r="U293" s="201"/>
      <c r="V293" s="226"/>
      <c r="AB293" s="228" t="str">
        <f t="shared" si="13"/>
        <v>TinRui Da Hung</v>
      </c>
    </row>
    <row r="294" spans="1:28" s="227" customFormat="1" ht="25.5">
      <c r="A294" s="421" t="s">
        <v>2514</v>
      </c>
      <c r="B294" s="182" t="s">
        <v>1120</v>
      </c>
      <c r="C294" s="186" t="s">
        <v>2513</v>
      </c>
      <c r="D294" s="230"/>
      <c r="E294" s="182" t="s">
        <v>1086</v>
      </c>
      <c r="F294" s="182" t="s">
        <v>2514</v>
      </c>
      <c r="G294" s="182" t="s">
        <v>13217</v>
      </c>
      <c r="H294" s="183">
        <v>0</v>
      </c>
      <c r="I294" s="184" t="s">
        <v>2522</v>
      </c>
      <c r="J294" s="184" t="s">
        <v>1666</v>
      </c>
      <c r="K294" s="224"/>
      <c r="L294" s="224"/>
      <c r="M294" s="224"/>
      <c r="N294" s="224"/>
      <c r="O294" s="224"/>
      <c r="P294" s="185"/>
      <c r="Q294" s="285"/>
      <c r="R294" s="420" t="s">
        <v>15895</v>
      </c>
      <c r="S294" s="181"/>
      <c r="T294" s="181"/>
      <c r="U294" s="201"/>
      <c r="V294" s="226"/>
      <c r="AB294" s="228" t="str">
        <f t="shared" ref="AB294:AB324" si="14">B294&amp;C294</f>
        <v>TinSuper Ligas</v>
      </c>
    </row>
    <row r="295" spans="1:28" s="227" customFormat="1" ht="25.5">
      <c r="A295" s="421" t="s">
        <v>779</v>
      </c>
      <c r="B295" s="182" t="s">
        <v>1120</v>
      </c>
      <c r="C295" s="186" t="s">
        <v>1021</v>
      </c>
      <c r="D295" s="230"/>
      <c r="E295" s="182" t="s">
        <v>878</v>
      </c>
      <c r="F295" s="182" t="s">
        <v>779</v>
      </c>
      <c r="G295" s="182" t="s">
        <v>13217</v>
      </c>
      <c r="H295" s="183">
        <v>0</v>
      </c>
      <c r="I295" s="184" t="s">
        <v>1781</v>
      </c>
      <c r="J295" s="184" t="s">
        <v>1782</v>
      </c>
      <c r="K295" s="224"/>
      <c r="L295" s="224"/>
      <c r="M295" s="224"/>
      <c r="N295" s="224"/>
      <c r="O295" s="224"/>
      <c r="P295" s="185"/>
      <c r="Q295" s="285"/>
      <c r="R295" s="420" t="s">
        <v>15903</v>
      </c>
      <c r="S295" s="181"/>
      <c r="T295" s="181"/>
      <c r="U295" s="201"/>
      <c r="V295" s="226"/>
      <c r="AB295" s="228" t="str">
        <f t="shared" si="14"/>
        <v>TinThaisarco</v>
      </c>
    </row>
    <row r="296" spans="1:28" s="227" customFormat="1" ht="38.25">
      <c r="A296" s="421" t="s">
        <v>782</v>
      </c>
      <c r="B296" s="182" t="s">
        <v>1120</v>
      </c>
      <c r="C296" s="186" t="s">
        <v>15436</v>
      </c>
      <c r="D296" s="230"/>
      <c r="E296" s="182" t="s">
        <v>1090</v>
      </c>
      <c r="F296" s="182" t="s">
        <v>782</v>
      </c>
      <c r="G296" s="182" t="s">
        <v>13217</v>
      </c>
      <c r="H296" s="183">
        <v>0</v>
      </c>
      <c r="I296" s="184" t="s">
        <v>2429</v>
      </c>
      <c r="J296" s="184" t="s">
        <v>13605</v>
      </c>
      <c r="K296" s="224"/>
      <c r="L296" s="224"/>
      <c r="M296" s="224"/>
      <c r="N296" s="224"/>
      <c r="O296" s="224"/>
      <c r="P296" s="185"/>
      <c r="Q296" s="285"/>
      <c r="R296" s="420" t="s">
        <v>15905</v>
      </c>
      <c r="S296" s="181"/>
      <c r="T296" s="181"/>
      <c r="U296" s="201"/>
      <c r="V296" s="226"/>
      <c r="AB296" s="228" t="str">
        <f t="shared" si="14"/>
        <v>TinTin Smelting Branch of Yunnan Tin Co., Ltd.</v>
      </c>
    </row>
    <row r="297" spans="1:28" s="227" customFormat="1" ht="25.5">
      <c r="A297" s="421" t="s">
        <v>13161</v>
      </c>
      <c r="B297" s="182" t="s">
        <v>1120</v>
      </c>
      <c r="C297" s="186" t="s">
        <v>13160</v>
      </c>
      <c r="D297" s="230"/>
      <c r="E297" s="182" t="s">
        <v>2415</v>
      </c>
      <c r="F297" s="182" t="s">
        <v>13161</v>
      </c>
      <c r="G297" s="182" t="s">
        <v>13217</v>
      </c>
      <c r="H297" s="183">
        <v>0</v>
      </c>
      <c r="I297" s="184" t="s">
        <v>13162</v>
      </c>
      <c r="J297" s="184" t="s">
        <v>1725</v>
      </c>
      <c r="K297" s="224"/>
      <c r="L297" s="224"/>
      <c r="M297" s="224"/>
      <c r="N297" s="224"/>
      <c r="O297" s="224"/>
      <c r="P297" s="185"/>
      <c r="Q297" s="285"/>
      <c r="R297" s="420" t="s">
        <v>15895</v>
      </c>
      <c r="S297" s="181"/>
      <c r="T297" s="181"/>
      <c r="U297" s="201"/>
      <c r="V297" s="226"/>
      <c r="AB297" s="228" t="str">
        <f t="shared" si="14"/>
        <v>TinTin Technology &amp; Refining</v>
      </c>
    </row>
    <row r="298" spans="1:28" s="227" customFormat="1" ht="25.5">
      <c r="A298" s="421" t="s">
        <v>1798</v>
      </c>
      <c r="B298" s="182" t="s">
        <v>1120</v>
      </c>
      <c r="C298" s="186" t="s">
        <v>1797</v>
      </c>
      <c r="D298" s="230"/>
      <c r="E298" s="182" t="s">
        <v>882</v>
      </c>
      <c r="F298" s="182" t="s">
        <v>1798</v>
      </c>
      <c r="G298" s="182" t="s">
        <v>13217</v>
      </c>
      <c r="H298" s="183">
        <v>0</v>
      </c>
      <c r="I298" s="184" t="s">
        <v>1799</v>
      </c>
      <c r="J298" s="184" t="s">
        <v>12134</v>
      </c>
      <c r="K298" s="224"/>
      <c r="L298" s="224"/>
      <c r="M298" s="224"/>
      <c r="N298" s="224"/>
      <c r="O298" s="224"/>
      <c r="P298" s="185"/>
      <c r="Q298" s="285"/>
      <c r="R298" s="420" t="s">
        <v>15895</v>
      </c>
      <c r="S298" s="181"/>
      <c r="T298" s="181"/>
      <c r="U298" s="201"/>
      <c r="V298" s="226"/>
      <c r="AB298" s="228" t="str">
        <f t="shared" si="14"/>
        <v>TinTuyen Quang Non-Ferrous Metals Joint Stock Company</v>
      </c>
    </row>
    <row r="299" spans="1:28" s="227" customFormat="1" ht="25.5">
      <c r="A299" s="421" t="s">
        <v>15072</v>
      </c>
      <c r="B299" s="182" t="s">
        <v>1120</v>
      </c>
      <c r="C299" s="186" t="s">
        <v>15071</v>
      </c>
      <c r="D299" s="230"/>
      <c r="E299" s="182" t="s">
        <v>882</v>
      </c>
      <c r="F299" s="182" t="s">
        <v>15072</v>
      </c>
      <c r="G299" s="182" t="s">
        <v>13217</v>
      </c>
      <c r="H299" s="183">
        <v>0</v>
      </c>
      <c r="I299" s="184" t="s">
        <v>15111</v>
      </c>
      <c r="J299" s="184" t="s">
        <v>12150</v>
      </c>
      <c r="K299" s="224"/>
      <c r="L299" s="224"/>
      <c r="M299" s="224"/>
      <c r="N299" s="224"/>
      <c r="O299" s="224"/>
      <c r="P299" s="185"/>
      <c r="Q299" s="285"/>
      <c r="R299" s="420" t="s">
        <v>15895</v>
      </c>
      <c r="S299" s="181"/>
      <c r="T299" s="181"/>
      <c r="U299" s="201"/>
      <c r="V299" s="226"/>
      <c r="AB299" s="228" t="str">
        <f t="shared" si="14"/>
        <v>TinVQB Mineral and Trading Group JSC</v>
      </c>
    </row>
    <row r="300" spans="1:28" s="227" customFormat="1" ht="25.5">
      <c r="A300" s="421" t="s">
        <v>780</v>
      </c>
      <c r="B300" s="182" t="s">
        <v>1120</v>
      </c>
      <c r="C300" s="186" t="s">
        <v>2515</v>
      </c>
      <c r="D300" s="230"/>
      <c r="E300" s="182" t="s">
        <v>1086</v>
      </c>
      <c r="F300" s="182" t="s">
        <v>780</v>
      </c>
      <c r="G300" s="182" t="s">
        <v>13217</v>
      </c>
      <c r="H300" s="183">
        <v>0</v>
      </c>
      <c r="I300" s="184" t="s">
        <v>1752</v>
      </c>
      <c r="J300" s="184" t="s">
        <v>1756</v>
      </c>
      <c r="K300" s="224"/>
      <c r="L300" s="224"/>
      <c r="M300" s="224"/>
      <c r="N300" s="224"/>
      <c r="O300" s="224"/>
      <c r="P300" s="185"/>
      <c r="Q300" s="285"/>
      <c r="R300" s="420" t="s">
        <v>15903</v>
      </c>
      <c r="S300" s="181"/>
      <c r="T300" s="181"/>
      <c r="U300" s="201"/>
      <c r="V300" s="226"/>
      <c r="AB300" s="228" t="str">
        <f t="shared" si="14"/>
        <v>TinWhite Solder Metalurgia e Mineracao Ltda.</v>
      </c>
    </row>
    <row r="301" spans="1:28" s="227" customFormat="1" ht="51">
      <c r="A301" s="421" t="s">
        <v>781</v>
      </c>
      <c r="B301" s="182" t="s">
        <v>1120</v>
      </c>
      <c r="C301" s="186" t="s">
        <v>2150</v>
      </c>
      <c r="D301" s="230"/>
      <c r="E301" s="182" t="s">
        <v>1090</v>
      </c>
      <c r="F301" s="182" t="s">
        <v>781</v>
      </c>
      <c r="G301" s="182" t="s">
        <v>13217</v>
      </c>
      <c r="H301" s="183">
        <v>0</v>
      </c>
      <c r="I301" s="184" t="s">
        <v>2429</v>
      </c>
      <c r="J301" s="184" t="s">
        <v>13605</v>
      </c>
      <c r="K301" s="224"/>
      <c r="L301" s="224"/>
      <c r="M301" s="224"/>
      <c r="N301" s="224"/>
      <c r="O301" s="224"/>
      <c r="P301" s="185"/>
      <c r="Q301" s="285"/>
      <c r="R301" s="420" t="s">
        <v>15906</v>
      </c>
      <c r="S301" s="181"/>
      <c r="T301" s="181"/>
      <c r="U301" s="201"/>
      <c r="V301" s="226"/>
      <c r="AB301" s="228" t="str">
        <f t="shared" si="14"/>
        <v>TinYunnan Chengfeng Non-ferrous Metals Co., Ltd.</v>
      </c>
    </row>
    <row r="302" spans="1:28" s="227" customFormat="1" ht="25.5">
      <c r="A302" s="421" t="s">
        <v>13785</v>
      </c>
      <c r="B302" s="182" t="s">
        <v>1120</v>
      </c>
      <c r="C302" s="186" t="s">
        <v>13784</v>
      </c>
      <c r="D302" s="230"/>
      <c r="E302" s="182" t="s">
        <v>1090</v>
      </c>
      <c r="F302" s="182" t="s">
        <v>13785</v>
      </c>
      <c r="G302" s="182" t="s">
        <v>13217</v>
      </c>
      <c r="H302" s="183">
        <v>0</v>
      </c>
      <c r="I302" s="184" t="s">
        <v>2429</v>
      </c>
      <c r="J302" s="184" t="s">
        <v>13605</v>
      </c>
      <c r="K302" s="224"/>
      <c r="L302" s="224"/>
      <c r="M302" s="224"/>
      <c r="N302" s="224"/>
      <c r="O302" s="224"/>
      <c r="P302" s="185"/>
      <c r="Q302" s="285"/>
      <c r="R302" s="420" t="s">
        <v>15895</v>
      </c>
      <c r="S302" s="181"/>
      <c r="T302" s="181"/>
      <c r="U302" s="201"/>
      <c r="V302" s="226"/>
      <c r="AB302" s="228" t="str">
        <f t="shared" si="14"/>
        <v>TinYunnan Yunfan Non-ferrous Metals Co., Ltd.</v>
      </c>
    </row>
    <row r="303" spans="1:28" s="227" customFormat="1" ht="25.5">
      <c r="A303" s="421" t="s">
        <v>783</v>
      </c>
      <c r="B303" s="182" t="s">
        <v>1122</v>
      </c>
      <c r="C303" s="186" t="s">
        <v>13786</v>
      </c>
      <c r="D303" s="230"/>
      <c r="E303" s="182" t="s">
        <v>1098</v>
      </c>
      <c r="F303" s="182" t="s">
        <v>783</v>
      </c>
      <c r="G303" s="182" t="s">
        <v>13217</v>
      </c>
      <c r="H303" s="183">
        <v>0</v>
      </c>
      <c r="I303" s="184" t="s">
        <v>2116</v>
      </c>
      <c r="J303" s="184" t="s">
        <v>2117</v>
      </c>
      <c r="K303" s="224"/>
      <c r="L303" s="224"/>
      <c r="M303" s="224"/>
      <c r="N303" s="224"/>
      <c r="O303" s="224"/>
      <c r="P303" s="185"/>
      <c r="Q303" s="285"/>
      <c r="R303" s="420" t="s">
        <v>15895</v>
      </c>
      <c r="S303" s="181"/>
      <c r="T303" s="181"/>
      <c r="U303" s="201"/>
      <c r="V303" s="226"/>
      <c r="AB303" s="228" t="str">
        <f t="shared" si="14"/>
        <v>TungstenA.L.M.T. Corp.</v>
      </c>
    </row>
    <row r="304" spans="1:28" s="227" customFormat="1" ht="25.5">
      <c r="A304" s="421" t="s">
        <v>2250</v>
      </c>
      <c r="B304" s="182" t="s">
        <v>1122</v>
      </c>
      <c r="C304" s="186" t="s">
        <v>2249</v>
      </c>
      <c r="D304" s="230"/>
      <c r="E304" s="182" t="s">
        <v>1086</v>
      </c>
      <c r="F304" s="182" t="s">
        <v>2250</v>
      </c>
      <c r="G304" s="182" t="s">
        <v>13217</v>
      </c>
      <c r="H304" s="183">
        <v>0</v>
      </c>
      <c r="I304" s="184" t="s">
        <v>2251</v>
      </c>
      <c r="J304" s="184" t="s">
        <v>1666</v>
      </c>
      <c r="K304" s="224"/>
      <c r="L304" s="224"/>
      <c r="M304" s="224"/>
      <c r="N304" s="224"/>
      <c r="O304" s="224"/>
      <c r="P304" s="185"/>
      <c r="Q304" s="285"/>
      <c r="R304" s="420" t="s">
        <v>15895</v>
      </c>
      <c r="S304" s="181"/>
      <c r="T304" s="181"/>
      <c r="U304" s="201"/>
      <c r="V304" s="226"/>
      <c r="AB304" s="228" t="str">
        <f t="shared" si="14"/>
        <v>TungstenACL Metais Eireli</v>
      </c>
    </row>
    <row r="305" spans="1:28" s="227" customFormat="1" ht="25.5">
      <c r="A305" s="421" t="s">
        <v>13842</v>
      </c>
      <c r="B305" s="182" t="s">
        <v>1122</v>
      </c>
      <c r="C305" s="186" t="s">
        <v>13828</v>
      </c>
      <c r="D305" s="230"/>
      <c r="E305" s="182" t="s">
        <v>1086</v>
      </c>
      <c r="F305" s="182" t="s">
        <v>13842</v>
      </c>
      <c r="G305" s="182" t="s">
        <v>13217</v>
      </c>
      <c r="H305" s="183">
        <v>0</v>
      </c>
      <c r="I305" s="184" t="s">
        <v>2493</v>
      </c>
      <c r="J305" s="184" t="s">
        <v>1666</v>
      </c>
      <c r="K305" s="224"/>
      <c r="L305" s="224"/>
      <c r="M305" s="224"/>
      <c r="N305" s="224"/>
      <c r="O305" s="224"/>
      <c r="P305" s="185"/>
      <c r="Q305" s="285"/>
      <c r="R305" s="420" t="s">
        <v>15895</v>
      </c>
      <c r="S305" s="181"/>
      <c r="T305" s="181"/>
      <c r="U305" s="201"/>
      <c r="V305" s="226"/>
      <c r="AB305" s="228" t="str">
        <f t="shared" si="14"/>
        <v>TungstenAlbasteel Industria e Comercio de Ligas Para Fundicao Ltd.</v>
      </c>
    </row>
    <row r="306" spans="1:28" s="227" customFormat="1" ht="20.25">
      <c r="A306" s="421" t="s">
        <v>15090</v>
      </c>
      <c r="B306" s="182" t="s">
        <v>1122</v>
      </c>
      <c r="C306" s="186" t="s">
        <v>15089</v>
      </c>
      <c r="D306" s="230"/>
      <c r="E306" s="182" t="s">
        <v>873</v>
      </c>
      <c r="F306" s="182" t="s">
        <v>15090</v>
      </c>
      <c r="G306" s="182" t="s">
        <v>13217</v>
      </c>
      <c r="H306" s="183">
        <v>0</v>
      </c>
      <c r="I306" s="184" t="s">
        <v>15117</v>
      </c>
      <c r="J306" s="184" t="s">
        <v>9870</v>
      </c>
      <c r="K306" s="224"/>
      <c r="L306" s="224"/>
      <c r="M306" s="224"/>
      <c r="N306" s="224"/>
      <c r="O306" s="224"/>
      <c r="P306" s="185"/>
      <c r="Q306" s="285"/>
      <c r="R306" s="420" t="s">
        <v>15896</v>
      </c>
      <c r="S306" s="181"/>
      <c r="T306" s="181"/>
      <c r="U306" s="201"/>
      <c r="V306" s="226"/>
      <c r="AB306" s="228" t="str">
        <f t="shared" si="14"/>
        <v>TungstenArtek LLC</v>
      </c>
    </row>
    <row r="307" spans="1:28" s="227" customFormat="1" ht="25.5">
      <c r="A307" s="421" t="s">
        <v>13843</v>
      </c>
      <c r="B307" s="182" t="s">
        <v>1122</v>
      </c>
      <c r="C307" s="186" t="s">
        <v>13829</v>
      </c>
      <c r="D307" s="230"/>
      <c r="E307" s="182" t="s">
        <v>882</v>
      </c>
      <c r="F307" s="182" t="s">
        <v>13843</v>
      </c>
      <c r="G307" s="182" t="s">
        <v>13217</v>
      </c>
      <c r="H307" s="183">
        <v>0</v>
      </c>
      <c r="I307" s="184" t="s">
        <v>13852</v>
      </c>
      <c r="J307" s="184" t="s">
        <v>1822</v>
      </c>
      <c r="K307" s="224"/>
      <c r="L307" s="224"/>
      <c r="M307" s="224"/>
      <c r="N307" s="224"/>
      <c r="O307" s="224"/>
      <c r="P307" s="185"/>
      <c r="Q307" s="285"/>
      <c r="R307" s="420" t="s">
        <v>15895</v>
      </c>
      <c r="S307" s="181"/>
      <c r="T307" s="181"/>
      <c r="U307" s="201"/>
      <c r="V307" s="226"/>
      <c r="AB307" s="228" t="str">
        <f t="shared" si="14"/>
        <v>TungstenAsia Tungsten Products Vietnam Ltd.</v>
      </c>
    </row>
    <row r="308" spans="1:28" s="227" customFormat="1" ht="25.5">
      <c r="A308" s="421" t="s">
        <v>13789</v>
      </c>
      <c r="B308" s="182" t="s">
        <v>1122</v>
      </c>
      <c r="C308" s="186" t="s">
        <v>15091</v>
      </c>
      <c r="D308" s="230"/>
      <c r="E308" s="182" t="s">
        <v>1090</v>
      </c>
      <c r="F308" s="182" t="s">
        <v>13789</v>
      </c>
      <c r="G308" s="182" t="s">
        <v>13217</v>
      </c>
      <c r="H308" s="183">
        <v>0</v>
      </c>
      <c r="I308" s="184" t="s">
        <v>1607</v>
      </c>
      <c r="J308" s="184" t="s">
        <v>13598</v>
      </c>
      <c r="K308" s="224"/>
      <c r="L308" s="224"/>
      <c r="M308" s="224"/>
      <c r="N308" s="224"/>
      <c r="O308" s="224"/>
      <c r="P308" s="185"/>
      <c r="Q308" s="285"/>
      <c r="R308" s="420" t="s">
        <v>15895</v>
      </c>
      <c r="S308" s="181"/>
      <c r="T308" s="181"/>
      <c r="U308" s="201"/>
      <c r="V308" s="226"/>
      <c r="AB308" s="228" t="str">
        <f t="shared" si="14"/>
        <v>TungstenChina Molybdenum Tungsten Co., Ltd.</v>
      </c>
    </row>
    <row r="309" spans="1:28" s="227" customFormat="1" ht="25.5">
      <c r="A309" s="421" t="s">
        <v>786</v>
      </c>
      <c r="B309" s="182" t="s">
        <v>1122</v>
      </c>
      <c r="C309" s="186" t="s">
        <v>1367</v>
      </c>
      <c r="D309" s="230"/>
      <c r="E309" s="182" t="s">
        <v>1090</v>
      </c>
      <c r="F309" s="182" t="s">
        <v>786</v>
      </c>
      <c r="G309" s="182" t="s">
        <v>13217</v>
      </c>
      <c r="H309" s="183">
        <v>0</v>
      </c>
      <c r="I309" s="184" t="s">
        <v>1759</v>
      </c>
      <c r="J309" s="184" t="s">
        <v>13596</v>
      </c>
      <c r="K309" s="224"/>
      <c r="L309" s="224"/>
      <c r="M309" s="224"/>
      <c r="N309" s="224"/>
      <c r="O309" s="224"/>
      <c r="P309" s="185"/>
      <c r="Q309" s="285"/>
      <c r="R309" s="420" t="s">
        <v>15903</v>
      </c>
      <c r="S309" s="181"/>
      <c r="T309" s="181"/>
      <c r="U309" s="201"/>
      <c r="V309" s="226"/>
      <c r="AB309" s="228" t="str">
        <f t="shared" si="14"/>
        <v>TungstenChongyi Zhangyuan Tungsten Co., Ltd.</v>
      </c>
    </row>
    <row r="310" spans="1:28" s="227" customFormat="1" ht="25.5">
      <c r="A310" s="421" t="s">
        <v>13790</v>
      </c>
      <c r="B310" s="182" t="s">
        <v>1122</v>
      </c>
      <c r="C310" s="186" t="s">
        <v>2127</v>
      </c>
      <c r="D310" s="230"/>
      <c r="E310" s="182" t="s">
        <v>1090</v>
      </c>
      <c r="F310" s="182" t="s">
        <v>13790</v>
      </c>
      <c r="G310" s="182" t="s">
        <v>13217</v>
      </c>
      <c r="H310" s="183">
        <v>0</v>
      </c>
      <c r="I310" s="184" t="s">
        <v>1745</v>
      </c>
      <c r="J310" s="184" t="s">
        <v>13580</v>
      </c>
      <c r="K310" s="224"/>
      <c r="L310" s="224"/>
      <c r="M310" s="224"/>
      <c r="N310" s="224"/>
      <c r="O310" s="224"/>
      <c r="P310" s="185"/>
      <c r="Q310" s="285"/>
      <c r="R310" s="420" t="s">
        <v>15895</v>
      </c>
      <c r="S310" s="181"/>
      <c r="T310" s="181"/>
      <c r="U310" s="201"/>
      <c r="V310" s="226"/>
      <c r="AB310" s="228" t="str">
        <f t="shared" si="14"/>
        <v>TungstenCNMC (Guangxi) PGMA Co., Ltd.</v>
      </c>
    </row>
    <row r="311" spans="1:28" s="227" customFormat="1" ht="25.5">
      <c r="A311" s="421" t="s">
        <v>13844</v>
      </c>
      <c r="B311" s="182" t="s">
        <v>1122</v>
      </c>
      <c r="C311" s="186" t="s">
        <v>13830</v>
      </c>
      <c r="D311" s="230"/>
      <c r="E311" s="182" t="s">
        <v>1086</v>
      </c>
      <c r="F311" s="182" t="s">
        <v>13844</v>
      </c>
      <c r="G311" s="182" t="s">
        <v>13217</v>
      </c>
      <c r="H311" s="183">
        <v>0</v>
      </c>
      <c r="I311" s="184" t="s">
        <v>13853</v>
      </c>
      <c r="J311" s="184" t="s">
        <v>3443</v>
      </c>
      <c r="K311" s="224"/>
      <c r="L311" s="224"/>
      <c r="M311" s="224"/>
      <c r="N311" s="224"/>
      <c r="O311" s="224"/>
      <c r="P311" s="185"/>
      <c r="Q311" s="285"/>
      <c r="R311" s="420" t="s">
        <v>15895</v>
      </c>
      <c r="S311" s="181"/>
      <c r="T311" s="181"/>
      <c r="U311" s="201"/>
      <c r="V311" s="226"/>
      <c r="AB311" s="228" t="str">
        <f t="shared" si="14"/>
        <v>TungstenCronimet Brasil Ltda</v>
      </c>
    </row>
    <row r="312" spans="1:28" s="227" customFormat="1" ht="25.5">
      <c r="A312" s="421" t="s">
        <v>15516</v>
      </c>
      <c r="B312" s="182" t="s">
        <v>1122</v>
      </c>
      <c r="C312" s="186" t="s">
        <v>15515</v>
      </c>
      <c r="D312" s="230"/>
      <c r="E312" s="182" t="s">
        <v>1101</v>
      </c>
      <c r="F312" s="182" t="s">
        <v>15516</v>
      </c>
      <c r="G312" s="182" t="s">
        <v>13217</v>
      </c>
      <c r="H312" s="183">
        <v>0</v>
      </c>
      <c r="I312" s="184" t="s">
        <v>15525</v>
      </c>
      <c r="J312" s="184" t="s">
        <v>12850</v>
      </c>
      <c r="K312" s="224"/>
      <c r="L312" s="224"/>
      <c r="M312" s="224"/>
      <c r="N312" s="224"/>
      <c r="O312" s="224"/>
      <c r="P312" s="185"/>
      <c r="Q312" s="285"/>
      <c r="R312" s="420" t="s">
        <v>15895</v>
      </c>
      <c r="S312" s="181"/>
      <c r="T312" s="181"/>
      <c r="U312" s="201"/>
      <c r="V312" s="226"/>
      <c r="AB312" s="228" t="str">
        <f t="shared" si="14"/>
        <v>TungstenDONGKUK INDUSTRIES CO., LTD.</v>
      </c>
    </row>
    <row r="313" spans="1:28" s="227" customFormat="1" ht="25.5">
      <c r="A313" s="421" t="s">
        <v>15093</v>
      </c>
      <c r="B313" s="182" t="s">
        <v>1122</v>
      </c>
      <c r="C313" s="186" t="s">
        <v>15517</v>
      </c>
      <c r="D313" s="230"/>
      <c r="E313" s="182" t="s">
        <v>1090</v>
      </c>
      <c r="F313" s="182" t="s">
        <v>15093</v>
      </c>
      <c r="G313" s="182" t="s">
        <v>13217</v>
      </c>
      <c r="H313" s="183">
        <v>0</v>
      </c>
      <c r="I313" s="184" t="s">
        <v>13809</v>
      </c>
      <c r="J313" s="184" t="s">
        <v>13595</v>
      </c>
      <c r="K313" s="224"/>
      <c r="L313" s="224"/>
      <c r="M313" s="224"/>
      <c r="N313" s="224"/>
      <c r="O313" s="224"/>
      <c r="P313" s="185"/>
      <c r="Q313" s="285"/>
      <c r="R313" s="420" t="s">
        <v>15895</v>
      </c>
      <c r="S313" s="181"/>
      <c r="T313" s="181"/>
      <c r="U313" s="201"/>
      <c r="V313" s="226"/>
      <c r="AB313" s="228" t="str">
        <f t="shared" si="14"/>
        <v>TungstenFujian Xinlu Tungsten Co., Ltd.</v>
      </c>
    </row>
    <row r="314" spans="1:28" s="227" customFormat="1" ht="25.5">
      <c r="A314" s="421" t="s">
        <v>137</v>
      </c>
      <c r="B314" s="182" t="s">
        <v>1122</v>
      </c>
      <c r="C314" s="186" t="s">
        <v>147</v>
      </c>
      <c r="D314" s="230"/>
      <c r="E314" s="182" t="s">
        <v>1090</v>
      </c>
      <c r="F314" s="182" t="s">
        <v>137</v>
      </c>
      <c r="G314" s="182" t="s">
        <v>13217</v>
      </c>
      <c r="H314" s="183">
        <v>0</v>
      </c>
      <c r="I314" s="184" t="s">
        <v>1759</v>
      </c>
      <c r="J314" s="184" t="s">
        <v>13596</v>
      </c>
      <c r="K314" s="224"/>
      <c r="L314" s="224"/>
      <c r="M314" s="224"/>
      <c r="N314" s="224"/>
      <c r="O314" s="224"/>
      <c r="P314" s="185"/>
      <c r="Q314" s="285"/>
      <c r="R314" s="420" t="s">
        <v>15895</v>
      </c>
      <c r="S314" s="181"/>
      <c r="T314" s="181"/>
      <c r="U314" s="201"/>
      <c r="V314" s="226"/>
      <c r="AB314" s="228" t="str">
        <f t="shared" si="14"/>
        <v>TungstenGanzhou Jiangwu Ferrotungsten Co., Ltd.</v>
      </c>
    </row>
    <row r="315" spans="1:28" s="227" customFormat="1" ht="25.5">
      <c r="A315" s="421" t="s">
        <v>389</v>
      </c>
      <c r="B315" s="182" t="s">
        <v>1122</v>
      </c>
      <c r="C315" s="186" t="s">
        <v>388</v>
      </c>
      <c r="D315" s="230"/>
      <c r="E315" s="182" t="s">
        <v>1090</v>
      </c>
      <c r="F315" s="182" t="s">
        <v>389</v>
      </c>
      <c r="G315" s="182" t="s">
        <v>13217</v>
      </c>
      <c r="H315" s="183">
        <v>0</v>
      </c>
      <c r="I315" s="184" t="s">
        <v>1759</v>
      </c>
      <c r="J315" s="184" t="s">
        <v>13596</v>
      </c>
      <c r="K315" s="224"/>
      <c r="L315" s="224"/>
      <c r="M315" s="224"/>
      <c r="N315" s="224"/>
      <c r="O315" s="224"/>
      <c r="P315" s="185"/>
      <c r="Q315" s="285"/>
      <c r="R315" s="420" t="s">
        <v>15895</v>
      </c>
      <c r="S315" s="181"/>
      <c r="T315" s="181"/>
      <c r="U315" s="201"/>
      <c r="V315" s="226"/>
      <c r="AB315" s="228" t="str">
        <f t="shared" si="14"/>
        <v>TungstenGanzhou Seadragon W &amp; Mo Co., Ltd.</v>
      </c>
    </row>
    <row r="316" spans="1:28" s="227" customFormat="1" ht="25.5">
      <c r="A316" s="421" t="s">
        <v>787</v>
      </c>
      <c r="B316" s="182" t="s">
        <v>1122</v>
      </c>
      <c r="C316" s="186" t="s">
        <v>15833</v>
      </c>
      <c r="D316" s="230"/>
      <c r="E316" s="182" t="s">
        <v>2415</v>
      </c>
      <c r="F316" s="182" t="s">
        <v>787</v>
      </c>
      <c r="G316" s="182" t="s">
        <v>13217</v>
      </c>
      <c r="H316" s="183">
        <v>0</v>
      </c>
      <c r="I316" s="184" t="s">
        <v>1812</v>
      </c>
      <c r="J316" s="184" t="s">
        <v>1725</v>
      </c>
      <c r="K316" s="224"/>
      <c r="L316" s="224"/>
      <c r="M316" s="224"/>
      <c r="N316" s="224"/>
      <c r="O316" s="224"/>
      <c r="P316" s="185"/>
      <c r="Q316" s="285"/>
      <c r="R316" s="420" t="s">
        <v>15895</v>
      </c>
      <c r="S316" s="181"/>
      <c r="T316" s="181"/>
      <c r="U316" s="201"/>
      <c r="V316" s="226"/>
      <c r="AB316" s="228" t="str">
        <f t="shared" si="14"/>
        <v>TungstenGlobal Tungsten &amp; Powders LLC</v>
      </c>
    </row>
    <row r="317" spans="1:28" s="227" customFormat="1" ht="25.5">
      <c r="A317" s="421" t="s">
        <v>785</v>
      </c>
      <c r="B317" s="182" t="s">
        <v>1122</v>
      </c>
      <c r="C317" s="186" t="s">
        <v>1368</v>
      </c>
      <c r="D317" s="230"/>
      <c r="E317" s="182" t="s">
        <v>1090</v>
      </c>
      <c r="F317" s="182" t="s">
        <v>785</v>
      </c>
      <c r="G317" s="182" t="s">
        <v>13217</v>
      </c>
      <c r="H317" s="183">
        <v>0</v>
      </c>
      <c r="I317" s="184" t="s">
        <v>1810</v>
      </c>
      <c r="J317" s="184" t="s">
        <v>13601</v>
      </c>
      <c r="K317" s="224"/>
      <c r="L317" s="224"/>
      <c r="M317" s="224"/>
      <c r="N317" s="224"/>
      <c r="O317" s="224"/>
      <c r="P317" s="185"/>
      <c r="Q317" s="285"/>
      <c r="R317" s="420" t="s">
        <v>15895</v>
      </c>
      <c r="S317" s="181"/>
      <c r="T317" s="181"/>
      <c r="U317" s="201"/>
      <c r="V317" s="226"/>
      <c r="AB317" s="228" t="str">
        <f t="shared" si="14"/>
        <v>TungstenGuangdong Xianglu Tungsten Co., Ltd.</v>
      </c>
    </row>
    <row r="318" spans="1:28" s="227" customFormat="1" ht="25.5">
      <c r="A318" s="421" t="s">
        <v>1414</v>
      </c>
      <c r="B318" s="182" t="s">
        <v>1122</v>
      </c>
      <c r="C318" s="186" t="s">
        <v>2518</v>
      </c>
      <c r="D318" s="230"/>
      <c r="E318" s="182" t="s">
        <v>1091</v>
      </c>
      <c r="F318" s="182" t="s">
        <v>1414</v>
      </c>
      <c r="G318" s="182" t="s">
        <v>13217</v>
      </c>
      <c r="H318" s="183">
        <v>0</v>
      </c>
      <c r="I318" s="184" t="s">
        <v>1736</v>
      </c>
      <c r="J318" s="184" t="s">
        <v>4228</v>
      </c>
      <c r="K318" s="224"/>
      <c r="L318" s="224"/>
      <c r="M318" s="224"/>
      <c r="N318" s="224"/>
      <c r="O318" s="224"/>
      <c r="P318" s="185"/>
      <c r="Q318" s="285"/>
      <c r="R318" s="420" t="s">
        <v>15895</v>
      </c>
      <c r="S318" s="181"/>
      <c r="T318" s="181"/>
      <c r="U318" s="201"/>
      <c r="V318" s="226"/>
      <c r="AB318" s="228" t="str">
        <f t="shared" si="14"/>
        <v>TungstenH.C. Starck Tungsten GmbH</v>
      </c>
    </row>
    <row r="319" spans="1:28" s="227" customFormat="1" ht="25.5">
      <c r="A319" s="421" t="s">
        <v>15468</v>
      </c>
      <c r="B319" s="182" t="s">
        <v>1122</v>
      </c>
      <c r="C319" s="186" t="s">
        <v>15467</v>
      </c>
      <c r="D319" s="230"/>
      <c r="E319" s="182" t="s">
        <v>1101</v>
      </c>
      <c r="F319" s="182" t="s">
        <v>15468</v>
      </c>
      <c r="G319" s="182" t="s">
        <v>13217</v>
      </c>
      <c r="H319" s="183">
        <v>0</v>
      </c>
      <c r="I319" s="184" t="s">
        <v>15469</v>
      </c>
      <c r="J319" s="184" t="s">
        <v>12847</v>
      </c>
      <c r="K319" s="224"/>
      <c r="L319" s="224"/>
      <c r="M319" s="224"/>
      <c r="N319" s="224"/>
      <c r="O319" s="224"/>
      <c r="P319" s="185"/>
      <c r="Q319" s="285"/>
      <c r="R319" s="420" t="s">
        <v>15895</v>
      </c>
      <c r="S319" s="181"/>
      <c r="T319" s="181"/>
      <c r="U319" s="201"/>
      <c r="V319" s="226"/>
      <c r="AB319" s="228" t="str">
        <f t="shared" si="14"/>
        <v>TungstenHANNAE FOR T Co., Ltd.</v>
      </c>
    </row>
    <row r="320" spans="1:28" s="227" customFormat="1" ht="25.5">
      <c r="A320" s="421" t="s">
        <v>13845</v>
      </c>
      <c r="B320" s="182" t="s">
        <v>1122</v>
      </c>
      <c r="C320" s="186" t="s">
        <v>15518</v>
      </c>
      <c r="D320" s="230"/>
      <c r="E320" s="182" t="s">
        <v>1090</v>
      </c>
      <c r="F320" s="182" t="s">
        <v>13845</v>
      </c>
      <c r="G320" s="182" t="s">
        <v>13217</v>
      </c>
      <c r="H320" s="183">
        <v>0</v>
      </c>
      <c r="I320" s="184" t="s">
        <v>15104</v>
      </c>
      <c r="J320" s="184" t="s">
        <v>13601</v>
      </c>
      <c r="K320" s="224"/>
      <c r="L320" s="224"/>
      <c r="M320" s="224"/>
      <c r="N320" s="224"/>
      <c r="O320" s="224"/>
      <c r="P320" s="185"/>
      <c r="Q320" s="285"/>
      <c r="R320" s="420" t="s">
        <v>15895</v>
      </c>
      <c r="S320" s="181"/>
      <c r="T320" s="181"/>
      <c r="U320" s="201"/>
      <c r="V320" s="226"/>
      <c r="AB320" s="228" t="str">
        <f t="shared" si="14"/>
        <v>TungstenHubei Green Tungsten Co., Ltd.</v>
      </c>
    </row>
    <row r="321" spans="1:28" s="227" customFormat="1" ht="25.5">
      <c r="A321" s="421" t="s">
        <v>788</v>
      </c>
      <c r="B321" s="182" t="s">
        <v>1122</v>
      </c>
      <c r="C321" s="186" t="s">
        <v>2197</v>
      </c>
      <c r="D321" s="230"/>
      <c r="E321" s="182" t="s">
        <v>1090</v>
      </c>
      <c r="F321" s="182" t="s">
        <v>788</v>
      </c>
      <c r="G321" s="182" t="s">
        <v>13217</v>
      </c>
      <c r="H321" s="183">
        <v>0</v>
      </c>
      <c r="I321" s="184" t="s">
        <v>2118</v>
      </c>
      <c r="J321" s="184" t="s">
        <v>13600</v>
      </c>
      <c r="K321" s="224"/>
      <c r="L321" s="224"/>
      <c r="M321" s="224"/>
      <c r="N321" s="224"/>
      <c r="O321" s="224"/>
      <c r="P321" s="185"/>
      <c r="Q321" s="285"/>
      <c r="R321" s="420" t="s">
        <v>15895</v>
      </c>
      <c r="S321" s="181"/>
      <c r="T321" s="181"/>
      <c r="U321" s="201"/>
      <c r="V321" s="226"/>
      <c r="AB321" s="228" t="str">
        <f t="shared" si="14"/>
        <v>TungstenHunan Chenzhou Mining Co., Ltd.</v>
      </c>
    </row>
    <row r="322" spans="1:28" s="227" customFormat="1" ht="25.5">
      <c r="A322" s="421" t="s">
        <v>789</v>
      </c>
      <c r="B322" s="182" t="s">
        <v>1122</v>
      </c>
      <c r="C322" s="186" t="s">
        <v>15519</v>
      </c>
      <c r="D322" s="230"/>
      <c r="E322" s="182" t="s">
        <v>1090</v>
      </c>
      <c r="F322" s="182" t="s">
        <v>789</v>
      </c>
      <c r="G322" s="182" t="s">
        <v>13217</v>
      </c>
      <c r="H322" s="183">
        <v>0</v>
      </c>
      <c r="I322" s="184" t="s">
        <v>1728</v>
      </c>
      <c r="J322" s="184" t="s">
        <v>13600</v>
      </c>
      <c r="K322" s="224"/>
      <c r="L322" s="224"/>
      <c r="M322" s="224"/>
      <c r="N322" s="224"/>
      <c r="O322" s="224"/>
      <c r="P322" s="185"/>
      <c r="Q322" s="285"/>
      <c r="R322" s="420" t="s">
        <v>15895</v>
      </c>
      <c r="S322" s="181"/>
      <c r="T322" s="181"/>
      <c r="U322" s="201"/>
      <c r="V322" s="226"/>
      <c r="AB322" s="228" t="str">
        <f t="shared" si="14"/>
        <v>TungstenHunan Jintai New Material Co., Ltd.</v>
      </c>
    </row>
    <row r="323" spans="1:28" s="227" customFormat="1" ht="25.5">
      <c r="A323" s="421" t="s">
        <v>1394</v>
      </c>
      <c r="B323" s="182" t="s">
        <v>1122</v>
      </c>
      <c r="C323" s="186" t="s">
        <v>15514</v>
      </c>
      <c r="D323" s="230"/>
      <c r="E323" s="182" t="s">
        <v>1090</v>
      </c>
      <c r="F323" s="182" t="s">
        <v>1394</v>
      </c>
      <c r="G323" s="182" t="s">
        <v>13217</v>
      </c>
      <c r="H323" s="183">
        <v>0</v>
      </c>
      <c r="I323" s="184" t="s">
        <v>1760</v>
      </c>
      <c r="J323" s="184" t="s">
        <v>13600</v>
      </c>
      <c r="K323" s="224"/>
      <c r="L323" s="224"/>
      <c r="M323" s="224"/>
      <c r="N323" s="224"/>
      <c r="O323" s="224"/>
      <c r="P323" s="185"/>
      <c r="Q323" s="285"/>
      <c r="R323" s="420" t="s">
        <v>15895</v>
      </c>
      <c r="S323" s="181"/>
      <c r="T323" s="181"/>
      <c r="U323" s="201"/>
      <c r="V323" s="226"/>
      <c r="AB323" s="228" t="str">
        <f t="shared" si="14"/>
        <v>TungstenHunan Shizhuyuan Nonferrous Metals Co., Ltd. Chenzhou Tungsten Products Branch</v>
      </c>
    </row>
    <row r="324" spans="1:28" s="227" customFormat="1" ht="38.25">
      <c r="A324" s="421" t="s">
        <v>1828</v>
      </c>
      <c r="B324" s="182" t="s">
        <v>1122</v>
      </c>
      <c r="C324" s="186" t="s">
        <v>1827</v>
      </c>
      <c r="D324" s="230"/>
      <c r="E324" s="182" t="s">
        <v>873</v>
      </c>
      <c r="F324" s="182" t="s">
        <v>1828</v>
      </c>
      <c r="G324" s="182" t="s">
        <v>13217</v>
      </c>
      <c r="H324" s="183">
        <v>0</v>
      </c>
      <c r="I324" s="184" t="s">
        <v>1829</v>
      </c>
      <c r="J324" s="184" t="s">
        <v>10004</v>
      </c>
      <c r="K324" s="224"/>
      <c r="L324" s="224"/>
      <c r="M324" s="224"/>
      <c r="N324" s="224"/>
      <c r="O324" s="224"/>
      <c r="P324" s="185"/>
      <c r="Q324" s="285"/>
      <c r="R324" s="420" t="s">
        <v>15896</v>
      </c>
      <c r="S324" s="181"/>
      <c r="T324" s="181"/>
      <c r="U324" s="201"/>
      <c r="V324" s="226"/>
      <c r="AB324" s="228" t="str">
        <f t="shared" si="14"/>
        <v>TungstenHydrometallurg, JSC</v>
      </c>
    </row>
    <row r="325" spans="1:28" s="227" customFormat="1" ht="25.5">
      <c r="A325" s="421" t="s">
        <v>790</v>
      </c>
      <c r="B325" s="182" t="s">
        <v>1122</v>
      </c>
      <c r="C325" s="186" t="s">
        <v>1370</v>
      </c>
      <c r="D325" s="230"/>
      <c r="E325" s="182" t="s">
        <v>1098</v>
      </c>
      <c r="F325" s="182" t="s">
        <v>790</v>
      </c>
      <c r="G325" s="182" t="s">
        <v>13217</v>
      </c>
      <c r="H325" s="183">
        <v>0</v>
      </c>
      <c r="I325" s="184" t="s">
        <v>2119</v>
      </c>
      <c r="J325" s="184" t="s">
        <v>1568</v>
      </c>
      <c r="K325" s="224"/>
      <c r="L325" s="224"/>
      <c r="M325" s="224"/>
      <c r="N325" s="224"/>
      <c r="O325" s="224"/>
      <c r="P325" s="185"/>
      <c r="Q325" s="285"/>
      <c r="R325" s="420" t="s">
        <v>15903</v>
      </c>
      <c r="S325" s="181"/>
      <c r="T325" s="181"/>
      <c r="U325" s="201"/>
      <c r="V325" s="226"/>
      <c r="AB325" s="228" t="str">
        <f t="shared" ref="AB325" si="15">B325&amp;C325</f>
        <v>TungstenJapan New Metals Co., Ltd.</v>
      </c>
    </row>
    <row r="326" spans="1:28" s="227" customFormat="1" ht="25.5">
      <c r="A326" s="421" t="s">
        <v>1417</v>
      </c>
      <c r="B326" s="182" t="s">
        <v>1122</v>
      </c>
      <c r="C326" s="186" t="s">
        <v>1416</v>
      </c>
      <c r="D326" s="230"/>
      <c r="E326" s="182" t="s">
        <v>1090</v>
      </c>
      <c r="F326" s="182" t="s">
        <v>1417</v>
      </c>
      <c r="G326" s="182" t="s">
        <v>13217</v>
      </c>
      <c r="H326" s="183">
        <v>0</v>
      </c>
      <c r="I326" s="184" t="s">
        <v>1759</v>
      </c>
      <c r="J326" s="184" t="s">
        <v>13596</v>
      </c>
      <c r="K326" s="224"/>
      <c r="L326" s="224"/>
      <c r="M326" s="224"/>
      <c r="N326" s="224"/>
      <c r="O326" s="224"/>
      <c r="P326" s="185"/>
      <c r="Q326" s="285"/>
      <c r="R326" s="420" t="s">
        <v>15895</v>
      </c>
      <c r="S326" s="181"/>
      <c r="T326" s="181"/>
      <c r="U326" s="201"/>
      <c r="V326" s="226"/>
      <c r="AB326" s="228" t="str">
        <f t="shared" ref="AB326:AB357" si="16">B326&amp;C326</f>
        <v>TungstenJiangwu H.C. Starck Tungsten Products Co., Ltd.</v>
      </c>
    </row>
    <row r="327" spans="1:28" s="227" customFormat="1" ht="25.5">
      <c r="A327" s="421" t="s">
        <v>135</v>
      </c>
      <c r="B327" s="182" t="s">
        <v>1122</v>
      </c>
      <c r="C327" s="186" t="s">
        <v>153</v>
      </c>
      <c r="D327" s="230"/>
      <c r="E327" s="182" t="s">
        <v>1090</v>
      </c>
      <c r="F327" s="182" t="s">
        <v>135</v>
      </c>
      <c r="G327" s="182" t="s">
        <v>13217</v>
      </c>
      <c r="H327" s="183">
        <v>0</v>
      </c>
      <c r="I327" s="184" t="s">
        <v>1821</v>
      </c>
      <c r="J327" s="184" t="s">
        <v>13596</v>
      </c>
      <c r="K327" s="224"/>
      <c r="L327" s="224"/>
      <c r="M327" s="224"/>
      <c r="N327" s="224"/>
      <c r="O327" s="224"/>
      <c r="P327" s="185"/>
      <c r="Q327" s="285"/>
      <c r="R327" s="420" t="s">
        <v>15895</v>
      </c>
      <c r="S327" s="181"/>
      <c r="T327" s="181"/>
      <c r="U327" s="201"/>
      <c r="V327" s="226"/>
      <c r="AB327" s="228" t="str">
        <f t="shared" si="16"/>
        <v>TungstenJiangxi Gan Bei Tungsten Co., Ltd.</v>
      </c>
    </row>
    <row r="328" spans="1:28" s="227" customFormat="1" ht="25.5">
      <c r="A328" s="421" t="s">
        <v>795</v>
      </c>
      <c r="B328" s="182" t="s">
        <v>1122</v>
      </c>
      <c r="C328" s="186" t="s">
        <v>806</v>
      </c>
      <c r="D328" s="230"/>
      <c r="E328" s="182" t="s">
        <v>1090</v>
      </c>
      <c r="F328" s="182" t="s">
        <v>795</v>
      </c>
      <c r="G328" s="182" t="s">
        <v>13217</v>
      </c>
      <c r="H328" s="183">
        <v>0</v>
      </c>
      <c r="I328" s="184" t="s">
        <v>1818</v>
      </c>
      <c r="J328" s="184" t="s">
        <v>13596</v>
      </c>
      <c r="K328" s="224"/>
      <c r="L328" s="224"/>
      <c r="M328" s="224"/>
      <c r="N328" s="224"/>
      <c r="O328" s="224"/>
      <c r="P328" s="185"/>
      <c r="Q328" s="285"/>
      <c r="R328" s="420" t="s">
        <v>15895</v>
      </c>
      <c r="S328" s="181"/>
      <c r="T328" s="181"/>
      <c r="U328" s="201"/>
      <c r="V328" s="226"/>
      <c r="AB328" s="228" t="str">
        <f t="shared" si="16"/>
        <v>TungstenJiangxi Minmetals Gao'an Non-ferrous Metals Co., Ltd.</v>
      </c>
    </row>
    <row r="329" spans="1:28" s="227" customFormat="1" ht="25.5">
      <c r="A329" s="421" t="s">
        <v>140</v>
      </c>
      <c r="B329" s="182" t="s">
        <v>1122</v>
      </c>
      <c r="C329" s="186" t="s">
        <v>150</v>
      </c>
      <c r="D329" s="230"/>
      <c r="E329" s="182" t="s">
        <v>1090</v>
      </c>
      <c r="F329" s="182" t="s">
        <v>140</v>
      </c>
      <c r="G329" s="182" t="s">
        <v>13217</v>
      </c>
      <c r="H329" s="183">
        <v>0</v>
      </c>
      <c r="I329" s="184" t="s">
        <v>1819</v>
      </c>
      <c r="J329" s="184" t="s">
        <v>13596</v>
      </c>
      <c r="K329" s="224"/>
      <c r="L329" s="224"/>
      <c r="M329" s="224"/>
      <c r="N329" s="224"/>
      <c r="O329" s="224"/>
      <c r="P329" s="185"/>
      <c r="Q329" s="285"/>
      <c r="R329" s="420" t="s">
        <v>15895</v>
      </c>
      <c r="S329" s="181"/>
      <c r="T329" s="181"/>
      <c r="U329" s="201"/>
      <c r="V329" s="226"/>
      <c r="AB329" s="228" t="str">
        <f t="shared" si="16"/>
        <v>TungstenJiangxi Tonggu Non-ferrous Metallurgical &amp; Chemical Co., Ltd.</v>
      </c>
    </row>
    <row r="330" spans="1:28" s="227" customFormat="1" ht="25.5">
      <c r="A330" s="421" t="s">
        <v>139</v>
      </c>
      <c r="B330" s="182" t="s">
        <v>1122</v>
      </c>
      <c r="C330" s="186" t="s">
        <v>149</v>
      </c>
      <c r="D330" s="230"/>
      <c r="E330" s="182" t="s">
        <v>1090</v>
      </c>
      <c r="F330" s="182" t="s">
        <v>139</v>
      </c>
      <c r="G330" s="182" t="s">
        <v>13217</v>
      </c>
      <c r="H330" s="183">
        <v>0</v>
      </c>
      <c r="I330" s="184" t="s">
        <v>1759</v>
      </c>
      <c r="J330" s="184" t="s">
        <v>13596</v>
      </c>
      <c r="K330" s="224"/>
      <c r="L330" s="224"/>
      <c r="M330" s="224"/>
      <c r="N330" s="224"/>
      <c r="O330" s="224"/>
      <c r="P330" s="185"/>
      <c r="Q330" s="285"/>
      <c r="R330" s="420" t="s">
        <v>15895</v>
      </c>
      <c r="S330" s="181"/>
      <c r="T330" s="181"/>
      <c r="U330" s="201"/>
      <c r="V330" s="226"/>
      <c r="AB330" s="228" t="str">
        <f t="shared" si="16"/>
        <v>TungstenJiangxi Xinsheng Tungsten Industry Co., Ltd.</v>
      </c>
    </row>
    <row r="331" spans="1:28" s="227" customFormat="1" ht="25.5">
      <c r="A331" s="421" t="s">
        <v>138</v>
      </c>
      <c r="B331" s="182" t="s">
        <v>1122</v>
      </c>
      <c r="C331" s="186" t="s">
        <v>148</v>
      </c>
      <c r="D331" s="230"/>
      <c r="E331" s="182" t="s">
        <v>1090</v>
      </c>
      <c r="F331" s="182" t="s">
        <v>138</v>
      </c>
      <c r="G331" s="182" t="s">
        <v>13217</v>
      </c>
      <c r="H331" s="183">
        <v>0</v>
      </c>
      <c r="I331" s="184" t="s">
        <v>1759</v>
      </c>
      <c r="J331" s="184" t="s">
        <v>13596</v>
      </c>
      <c r="K331" s="224"/>
      <c r="L331" s="224"/>
      <c r="M331" s="224"/>
      <c r="N331" s="224"/>
      <c r="O331" s="224"/>
      <c r="P331" s="185"/>
      <c r="Q331" s="285"/>
      <c r="R331" s="420" t="s">
        <v>15895</v>
      </c>
      <c r="S331" s="181"/>
      <c r="T331" s="181"/>
      <c r="U331" s="201"/>
      <c r="V331" s="226"/>
      <c r="AB331" s="228" t="str">
        <f t="shared" si="16"/>
        <v>TungstenJiangxi Yaosheng Tungsten Co., Ltd.</v>
      </c>
    </row>
    <row r="332" spans="1:28" s="227" customFormat="1" ht="25.5">
      <c r="A332" s="421" t="s">
        <v>13793</v>
      </c>
      <c r="B332" s="182" t="s">
        <v>1122</v>
      </c>
      <c r="C332" s="186" t="s">
        <v>13792</v>
      </c>
      <c r="D332" s="230"/>
      <c r="E332" s="182" t="s">
        <v>873</v>
      </c>
      <c r="F332" s="182" t="s">
        <v>13793</v>
      </c>
      <c r="G332" s="182" t="s">
        <v>13217</v>
      </c>
      <c r="H332" s="183">
        <v>0</v>
      </c>
      <c r="I332" s="184" t="s">
        <v>13805</v>
      </c>
      <c r="J332" s="184" t="s">
        <v>9921</v>
      </c>
      <c r="K332" s="224"/>
      <c r="L332" s="224"/>
      <c r="M332" s="224"/>
      <c r="N332" s="224"/>
      <c r="O332" s="224"/>
      <c r="P332" s="185"/>
      <c r="Q332" s="285"/>
      <c r="R332" s="420" t="s">
        <v>15896</v>
      </c>
      <c r="S332" s="181"/>
      <c r="T332" s="181"/>
      <c r="U332" s="201"/>
      <c r="V332" s="226"/>
      <c r="AB332" s="228" t="str">
        <f t="shared" si="16"/>
        <v>TungstenJSC "Kirovgrad Hard Alloys Plant"</v>
      </c>
    </row>
    <row r="333" spans="1:28" s="227" customFormat="1" ht="25.5">
      <c r="A333" s="421" t="s">
        <v>15835</v>
      </c>
      <c r="B333" s="182" t="s">
        <v>1122</v>
      </c>
      <c r="C333" s="186" t="s">
        <v>15834</v>
      </c>
      <c r="D333" s="230"/>
      <c r="E333" s="182" t="s">
        <v>882</v>
      </c>
      <c r="F333" s="182" t="s">
        <v>15835</v>
      </c>
      <c r="G333" s="182" t="s">
        <v>13217</v>
      </c>
      <c r="H333" s="183">
        <v>0</v>
      </c>
      <c r="I333" s="184" t="s">
        <v>15846</v>
      </c>
      <c r="J333" s="184" t="s">
        <v>12064</v>
      </c>
      <c r="K333" s="224"/>
      <c r="L333" s="224"/>
      <c r="M333" s="224"/>
      <c r="N333" s="224"/>
      <c r="O333" s="224"/>
      <c r="P333" s="185"/>
      <c r="Q333" s="285"/>
      <c r="R333" s="420" t="s">
        <v>15895</v>
      </c>
      <c r="S333" s="181"/>
      <c r="T333" s="181"/>
      <c r="U333" s="201"/>
      <c r="V333" s="226"/>
      <c r="AB333" s="228" t="str">
        <f t="shared" si="16"/>
        <v>TungstenKenee Mining Corporation Vietnam</v>
      </c>
    </row>
    <row r="334" spans="1:28" s="227" customFormat="1" ht="25.5">
      <c r="A334" s="421" t="s">
        <v>791</v>
      </c>
      <c r="B334" s="182" t="s">
        <v>1122</v>
      </c>
      <c r="C334" s="186" t="s">
        <v>146</v>
      </c>
      <c r="D334" s="230"/>
      <c r="E334" s="182" t="s">
        <v>2415</v>
      </c>
      <c r="F334" s="182" t="s">
        <v>791</v>
      </c>
      <c r="G334" s="182" t="s">
        <v>13217</v>
      </c>
      <c r="H334" s="183">
        <v>0</v>
      </c>
      <c r="I334" s="184" t="s">
        <v>1813</v>
      </c>
      <c r="J334" s="184" t="s">
        <v>1742</v>
      </c>
      <c r="K334" s="224"/>
      <c r="L334" s="224"/>
      <c r="M334" s="224"/>
      <c r="N334" s="224"/>
      <c r="O334" s="224"/>
      <c r="P334" s="185"/>
      <c r="Q334" s="285"/>
      <c r="R334" s="420" t="s">
        <v>15895</v>
      </c>
      <c r="S334" s="181"/>
      <c r="T334" s="181"/>
      <c r="U334" s="201"/>
      <c r="V334" s="226"/>
      <c r="AB334" s="228" t="str">
        <f t="shared" si="16"/>
        <v>TungstenKennametal Fallon</v>
      </c>
    </row>
    <row r="335" spans="1:28" s="227" customFormat="1" ht="25.5">
      <c r="A335" s="421" t="s">
        <v>784</v>
      </c>
      <c r="B335" s="182" t="s">
        <v>1122</v>
      </c>
      <c r="C335" s="186" t="s">
        <v>145</v>
      </c>
      <c r="D335" s="230"/>
      <c r="E335" s="182" t="s">
        <v>2415</v>
      </c>
      <c r="F335" s="182" t="s">
        <v>784</v>
      </c>
      <c r="G335" s="182" t="s">
        <v>13217</v>
      </c>
      <c r="H335" s="183">
        <v>0</v>
      </c>
      <c r="I335" s="184" t="s">
        <v>1808</v>
      </c>
      <c r="J335" s="184" t="s">
        <v>1809</v>
      </c>
      <c r="K335" s="224"/>
      <c r="L335" s="224"/>
      <c r="M335" s="224"/>
      <c r="N335" s="224"/>
      <c r="O335" s="224"/>
      <c r="P335" s="185"/>
      <c r="Q335" s="285"/>
      <c r="R335" s="420" t="s">
        <v>15895</v>
      </c>
      <c r="S335" s="181"/>
      <c r="T335" s="181"/>
      <c r="U335" s="201"/>
      <c r="V335" s="226"/>
      <c r="AB335" s="228" t="str">
        <f t="shared" si="16"/>
        <v>TungstenKennametal Huntsville</v>
      </c>
    </row>
    <row r="336" spans="1:28" s="227" customFormat="1" ht="25.5">
      <c r="A336" s="421" t="s">
        <v>13795</v>
      </c>
      <c r="B336" s="182" t="s">
        <v>1122</v>
      </c>
      <c r="C336" s="186" t="s">
        <v>13794</v>
      </c>
      <c r="D336" s="230"/>
      <c r="E336" s="182" t="s">
        <v>2414</v>
      </c>
      <c r="F336" s="182" t="s">
        <v>13795</v>
      </c>
      <c r="G336" s="182" t="s">
        <v>13217</v>
      </c>
      <c r="H336" s="183">
        <v>0</v>
      </c>
      <c r="I336" s="184" t="s">
        <v>13806</v>
      </c>
      <c r="J336" s="184" t="s">
        <v>11462</v>
      </c>
      <c r="K336" s="224"/>
      <c r="L336" s="224"/>
      <c r="M336" s="224"/>
      <c r="N336" s="224"/>
      <c r="O336" s="224"/>
      <c r="P336" s="185"/>
      <c r="Q336" s="285"/>
      <c r="R336" s="420" t="s">
        <v>15895</v>
      </c>
      <c r="S336" s="181"/>
      <c r="T336" s="181"/>
      <c r="U336" s="201"/>
      <c r="V336" s="226"/>
      <c r="AB336" s="228" t="str">
        <f t="shared" si="16"/>
        <v>TungstenLianyou Metals Co., Ltd.</v>
      </c>
    </row>
    <row r="337" spans="1:28" s="227" customFormat="1" ht="25.5">
      <c r="A337" s="421" t="s">
        <v>15837</v>
      </c>
      <c r="B337" s="182" t="s">
        <v>1122</v>
      </c>
      <c r="C337" s="186" t="s">
        <v>15836</v>
      </c>
      <c r="D337" s="230"/>
      <c r="E337" s="182" t="s">
        <v>2414</v>
      </c>
      <c r="F337" s="182" t="s">
        <v>15837</v>
      </c>
      <c r="G337" s="182" t="s">
        <v>13217</v>
      </c>
      <c r="H337" s="183">
        <v>0</v>
      </c>
      <c r="I337" s="184" t="s">
        <v>15847</v>
      </c>
      <c r="J337" s="184" t="s">
        <v>11468</v>
      </c>
      <c r="K337" s="224"/>
      <c r="L337" s="224"/>
      <c r="M337" s="224"/>
      <c r="N337" s="224"/>
      <c r="O337" s="224"/>
      <c r="P337" s="185"/>
      <c r="Q337" s="285"/>
      <c r="R337" s="420" t="s">
        <v>15895</v>
      </c>
      <c r="S337" s="181"/>
      <c r="T337" s="181"/>
      <c r="U337" s="201"/>
      <c r="V337" s="226"/>
      <c r="AB337" s="228" t="str">
        <f t="shared" si="16"/>
        <v>TungstenLianyou Resources Co., Ltd.</v>
      </c>
    </row>
    <row r="338" spans="1:28" s="227" customFormat="1" ht="25.5">
      <c r="A338" s="421" t="s">
        <v>15471</v>
      </c>
      <c r="B338" s="182" t="s">
        <v>1122</v>
      </c>
      <c r="C338" s="186" t="s">
        <v>15470</v>
      </c>
      <c r="D338" s="230"/>
      <c r="E338" s="182" t="s">
        <v>873</v>
      </c>
      <c r="F338" s="182" t="s">
        <v>15471</v>
      </c>
      <c r="G338" s="182" t="s">
        <v>13217</v>
      </c>
      <c r="H338" s="183">
        <v>0</v>
      </c>
      <c r="I338" s="184" t="s">
        <v>15472</v>
      </c>
      <c r="J338" s="184" t="s">
        <v>9957</v>
      </c>
      <c r="K338" s="224"/>
      <c r="L338" s="224"/>
      <c r="M338" s="224"/>
      <c r="N338" s="224"/>
      <c r="O338" s="224"/>
      <c r="P338" s="185"/>
      <c r="Q338" s="285"/>
      <c r="R338" s="420" t="s">
        <v>15896</v>
      </c>
      <c r="S338" s="181"/>
      <c r="T338" s="181"/>
      <c r="U338" s="201"/>
      <c r="V338" s="226"/>
      <c r="AB338" s="228" t="str">
        <f t="shared" si="16"/>
        <v>TungstenLLC Vostok</v>
      </c>
    </row>
    <row r="339" spans="1:28" s="227" customFormat="1" ht="25.5">
      <c r="A339" s="421" t="s">
        <v>141</v>
      </c>
      <c r="B339" s="182" t="s">
        <v>1122</v>
      </c>
      <c r="C339" s="186" t="s">
        <v>151</v>
      </c>
      <c r="D339" s="230"/>
      <c r="E339" s="182" t="s">
        <v>1090</v>
      </c>
      <c r="F339" s="182" t="s">
        <v>141</v>
      </c>
      <c r="G339" s="182" t="s">
        <v>13217</v>
      </c>
      <c r="H339" s="183">
        <v>0</v>
      </c>
      <c r="I339" s="184" t="s">
        <v>15849</v>
      </c>
      <c r="J339" s="184" t="s">
        <v>13605</v>
      </c>
      <c r="K339" s="224"/>
      <c r="L339" s="224"/>
      <c r="M339" s="224"/>
      <c r="N339" s="224"/>
      <c r="O339" s="224"/>
      <c r="P339" s="185"/>
      <c r="Q339" s="285"/>
      <c r="R339" s="420" t="s">
        <v>15895</v>
      </c>
      <c r="S339" s="181"/>
      <c r="T339" s="181"/>
      <c r="U339" s="201"/>
      <c r="V339" s="226"/>
      <c r="AB339" s="228" t="str">
        <f t="shared" si="16"/>
        <v>TungstenMalipo Haiyu Tungsten Co., Ltd.</v>
      </c>
    </row>
    <row r="340" spans="1:28" s="227" customFormat="1" ht="25.5">
      <c r="A340" s="421" t="s">
        <v>1418</v>
      </c>
      <c r="B340" s="182" t="s">
        <v>1122</v>
      </c>
      <c r="C340" s="186" t="s">
        <v>15094</v>
      </c>
      <c r="D340" s="230"/>
      <c r="E340" s="182" t="s">
        <v>882</v>
      </c>
      <c r="F340" s="182" t="s">
        <v>1418</v>
      </c>
      <c r="G340" s="182" t="s">
        <v>13217</v>
      </c>
      <c r="H340" s="183">
        <v>0</v>
      </c>
      <c r="I340" s="184" t="s">
        <v>1823</v>
      </c>
      <c r="J340" s="184" t="s">
        <v>12112</v>
      </c>
      <c r="K340" s="224"/>
      <c r="L340" s="224"/>
      <c r="M340" s="224"/>
      <c r="N340" s="224"/>
      <c r="O340" s="224"/>
      <c r="P340" s="185"/>
      <c r="Q340" s="285"/>
      <c r="R340" s="420" t="s">
        <v>15895</v>
      </c>
      <c r="S340" s="181"/>
      <c r="T340" s="181"/>
      <c r="U340" s="201"/>
      <c r="V340" s="226"/>
      <c r="AB340" s="228" t="str">
        <f t="shared" si="16"/>
        <v>TungstenMasan High-Tech Materials</v>
      </c>
    </row>
    <row r="341" spans="1:28" s="227" customFormat="1" ht="20.25">
      <c r="A341" s="421" t="s">
        <v>2254</v>
      </c>
      <c r="B341" s="182" t="s">
        <v>1122</v>
      </c>
      <c r="C341" s="186" t="s">
        <v>2519</v>
      </c>
      <c r="D341" s="230"/>
      <c r="E341" s="182" t="s">
        <v>873</v>
      </c>
      <c r="F341" s="182" t="s">
        <v>2254</v>
      </c>
      <c r="G341" s="182" t="s">
        <v>13217</v>
      </c>
      <c r="H341" s="183">
        <v>0</v>
      </c>
      <c r="I341" s="184" t="s">
        <v>2255</v>
      </c>
      <c r="J341" s="184" t="s">
        <v>9937</v>
      </c>
      <c r="K341" s="224"/>
      <c r="L341" s="224"/>
      <c r="M341" s="224"/>
      <c r="N341" s="224"/>
      <c r="O341" s="224"/>
      <c r="P341" s="185"/>
      <c r="Q341" s="285"/>
      <c r="R341" s="420" t="s">
        <v>15896</v>
      </c>
      <c r="S341" s="181"/>
      <c r="T341" s="181"/>
      <c r="U341" s="201"/>
      <c r="V341" s="226"/>
      <c r="AB341" s="228" t="str">
        <f t="shared" si="16"/>
        <v>TungstenMoliren Ltd.</v>
      </c>
    </row>
    <row r="342" spans="1:28" s="227" customFormat="1" ht="25.5">
      <c r="A342" s="421" t="s">
        <v>15521</v>
      </c>
      <c r="B342" s="182" t="s">
        <v>1122</v>
      </c>
      <c r="C342" s="186" t="s">
        <v>15520</v>
      </c>
      <c r="D342" s="230"/>
      <c r="E342" s="182" t="s">
        <v>882</v>
      </c>
      <c r="F342" s="182" t="s">
        <v>15521</v>
      </c>
      <c r="G342" s="182" t="s">
        <v>13217</v>
      </c>
      <c r="H342" s="183">
        <v>0</v>
      </c>
      <c r="I342" s="184" t="s">
        <v>15527</v>
      </c>
      <c r="J342" s="184" t="s">
        <v>12116</v>
      </c>
      <c r="K342" s="224"/>
      <c r="L342" s="224"/>
      <c r="M342" s="224"/>
      <c r="N342" s="224"/>
      <c r="O342" s="224"/>
      <c r="P342" s="185"/>
      <c r="Q342" s="285"/>
      <c r="R342" s="420" t="s">
        <v>15895</v>
      </c>
      <c r="S342" s="181"/>
      <c r="T342" s="181"/>
      <c r="U342" s="201"/>
      <c r="V342" s="226"/>
      <c r="AB342" s="228" t="str">
        <f t="shared" si="16"/>
        <v>TungstenNam Viet Cromit Joint Stock Company</v>
      </c>
    </row>
    <row r="343" spans="1:28" s="227" customFormat="1" ht="25.5">
      <c r="A343" s="421" t="s">
        <v>1825</v>
      </c>
      <c r="B343" s="182" t="s">
        <v>1122</v>
      </c>
      <c r="C343" s="186" t="s">
        <v>1824</v>
      </c>
      <c r="D343" s="230"/>
      <c r="E343" s="182" t="s">
        <v>2415</v>
      </c>
      <c r="F343" s="182" t="s">
        <v>1825</v>
      </c>
      <c r="G343" s="182" t="s">
        <v>13217</v>
      </c>
      <c r="H343" s="183">
        <v>0</v>
      </c>
      <c r="I343" s="184" t="s">
        <v>1826</v>
      </c>
      <c r="J343" s="184" t="s">
        <v>1609</v>
      </c>
      <c r="K343" s="224"/>
      <c r="L343" s="224"/>
      <c r="M343" s="224"/>
      <c r="N343" s="224"/>
      <c r="O343" s="224"/>
      <c r="P343" s="185"/>
      <c r="Q343" s="285"/>
      <c r="R343" s="420" t="s">
        <v>15895</v>
      </c>
      <c r="S343" s="181"/>
      <c r="T343" s="181"/>
      <c r="U343" s="201"/>
      <c r="V343" s="226"/>
      <c r="AB343" s="228" t="str">
        <f t="shared" si="16"/>
        <v>TungstenNiagara Refining LLC</v>
      </c>
    </row>
    <row r="344" spans="1:28" s="227" customFormat="1" ht="25.5">
      <c r="A344" s="421" t="s">
        <v>13846</v>
      </c>
      <c r="B344" s="182" t="s">
        <v>1122</v>
      </c>
      <c r="C344" s="186" t="s">
        <v>13832</v>
      </c>
      <c r="D344" s="230"/>
      <c r="E344" s="182" t="s">
        <v>873</v>
      </c>
      <c r="F344" s="182" t="s">
        <v>13846</v>
      </c>
      <c r="G344" s="182" t="s">
        <v>13217</v>
      </c>
      <c r="H344" s="183">
        <v>0</v>
      </c>
      <c r="I344" s="184" t="s">
        <v>13854</v>
      </c>
      <c r="J344" s="184" t="s">
        <v>13855</v>
      </c>
      <c r="K344" s="224"/>
      <c r="L344" s="224"/>
      <c r="M344" s="224"/>
      <c r="N344" s="224"/>
      <c r="O344" s="224"/>
      <c r="P344" s="185"/>
      <c r="Q344" s="285"/>
      <c r="R344" s="420" t="s">
        <v>15896</v>
      </c>
      <c r="S344" s="181"/>
      <c r="T344" s="181"/>
      <c r="U344" s="201"/>
      <c r="V344" s="226"/>
      <c r="AB344" s="228" t="str">
        <f t="shared" si="16"/>
        <v>TungstenNPP Tyazhmetprom LLC</v>
      </c>
    </row>
    <row r="345" spans="1:28" s="227" customFormat="1" ht="20.25">
      <c r="A345" s="421" t="s">
        <v>15096</v>
      </c>
      <c r="B345" s="182" t="s">
        <v>1122</v>
      </c>
      <c r="C345" s="186" t="s">
        <v>15095</v>
      </c>
      <c r="D345" s="230"/>
      <c r="E345" s="182" t="s">
        <v>873</v>
      </c>
      <c r="F345" s="182" t="s">
        <v>15096</v>
      </c>
      <c r="G345" s="182" t="s">
        <v>13217</v>
      </c>
      <c r="H345" s="183">
        <v>0</v>
      </c>
      <c r="I345" s="184" t="s">
        <v>15118</v>
      </c>
      <c r="J345" s="184" t="s">
        <v>9937</v>
      </c>
      <c r="K345" s="224"/>
      <c r="L345" s="224"/>
      <c r="M345" s="224"/>
      <c r="N345" s="224"/>
      <c r="O345" s="224"/>
      <c r="P345" s="185"/>
      <c r="Q345" s="285"/>
      <c r="R345" s="420" t="s">
        <v>15896</v>
      </c>
      <c r="S345" s="181"/>
      <c r="T345" s="181"/>
      <c r="U345" s="201"/>
      <c r="V345" s="226"/>
      <c r="AB345" s="228" t="str">
        <f t="shared" si="16"/>
        <v>TungstenOOO “Technolom” 1</v>
      </c>
    </row>
    <row r="346" spans="1:28" s="227" customFormat="1" ht="20.25">
      <c r="A346" s="421" t="s">
        <v>15098</v>
      </c>
      <c r="B346" s="182" t="s">
        <v>1122</v>
      </c>
      <c r="C346" s="186" t="s">
        <v>15097</v>
      </c>
      <c r="D346" s="230"/>
      <c r="E346" s="182" t="s">
        <v>873</v>
      </c>
      <c r="F346" s="182" t="s">
        <v>15098</v>
      </c>
      <c r="G346" s="182" t="s">
        <v>13217</v>
      </c>
      <c r="H346" s="183">
        <v>0</v>
      </c>
      <c r="I346" s="184" t="s">
        <v>15118</v>
      </c>
      <c r="J346" s="184" t="s">
        <v>9937</v>
      </c>
      <c r="K346" s="224"/>
      <c r="L346" s="224"/>
      <c r="M346" s="224"/>
      <c r="N346" s="224"/>
      <c r="O346" s="224"/>
      <c r="P346" s="185"/>
      <c r="Q346" s="285"/>
      <c r="R346" s="420" t="s">
        <v>15896</v>
      </c>
      <c r="S346" s="181"/>
      <c r="T346" s="181"/>
      <c r="U346" s="201"/>
      <c r="V346" s="226"/>
      <c r="AB346" s="228" t="str">
        <f t="shared" si="16"/>
        <v>TungstenOOO “Technolom” 2</v>
      </c>
    </row>
    <row r="347" spans="1:28" s="227" customFormat="1" ht="25.5">
      <c r="A347" s="421" t="s">
        <v>2256</v>
      </c>
      <c r="B347" s="182" t="s">
        <v>1122</v>
      </c>
      <c r="C347" s="186" t="s">
        <v>2326</v>
      </c>
      <c r="D347" s="230"/>
      <c r="E347" s="182" t="s">
        <v>871</v>
      </c>
      <c r="F347" s="182" t="s">
        <v>2256</v>
      </c>
      <c r="G347" s="182">
        <v>0</v>
      </c>
      <c r="H347" s="183">
        <v>0</v>
      </c>
      <c r="I347" s="184" t="s">
        <v>2257</v>
      </c>
      <c r="J347" s="184" t="s">
        <v>2258</v>
      </c>
      <c r="K347" s="224"/>
      <c r="L347" s="224"/>
      <c r="M347" s="224"/>
      <c r="N347" s="224"/>
      <c r="O347" s="224"/>
      <c r="P347" s="185"/>
      <c r="Q347" s="285"/>
      <c r="R347" s="420" t="s">
        <v>15895</v>
      </c>
      <c r="S347" s="181"/>
      <c r="T347" s="181"/>
      <c r="U347" s="201"/>
      <c r="V347" s="226"/>
      <c r="AB347" s="228" t="str">
        <f t="shared" si="16"/>
        <v>TungstenPhilippine Chuangxin Industrial Co., Inc.</v>
      </c>
    </row>
    <row r="348" spans="1:28" s="227" customFormat="1" ht="25.5">
      <c r="A348" s="421" t="s">
        <v>15845</v>
      </c>
      <c r="B348" s="182" t="s">
        <v>1122</v>
      </c>
      <c r="C348" s="186" t="s">
        <v>15844</v>
      </c>
      <c r="D348" s="230"/>
      <c r="E348" s="182" t="s">
        <v>1090</v>
      </c>
      <c r="F348" s="182" t="s">
        <v>15845</v>
      </c>
      <c r="G348" s="182">
        <v>0</v>
      </c>
      <c r="H348" s="183">
        <v>0</v>
      </c>
      <c r="I348" s="184" t="s">
        <v>13809</v>
      </c>
      <c r="J348" s="184" t="s">
        <v>13595</v>
      </c>
      <c r="K348" s="224"/>
      <c r="L348" s="224"/>
      <c r="M348" s="224"/>
      <c r="N348" s="224"/>
      <c r="O348" s="224"/>
      <c r="P348" s="185"/>
      <c r="Q348" s="285"/>
      <c r="R348" s="420" t="s">
        <v>15895</v>
      </c>
      <c r="S348" s="181"/>
      <c r="T348" s="181"/>
      <c r="U348" s="201"/>
      <c r="V348" s="226"/>
      <c r="AB348" s="228" t="str">
        <f t="shared" si="16"/>
        <v>TungstenShinwon Tungsten (Fujian Shanghang) Co., Ltd.</v>
      </c>
    </row>
    <row r="349" spans="1:28" s="227" customFormat="1" ht="25.5">
      <c r="A349" s="421" t="s">
        <v>1415</v>
      </c>
      <c r="B349" s="182" t="s">
        <v>1122</v>
      </c>
      <c r="C349" s="186" t="s">
        <v>15050</v>
      </c>
      <c r="D349" s="230"/>
      <c r="E349" s="182" t="s">
        <v>1091</v>
      </c>
      <c r="F349" s="182" t="s">
        <v>1415</v>
      </c>
      <c r="G349" s="182">
        <v>0</v>
      </c>
      <c r="H349" s="183">
        <v>0</v>
      </c>
      <c r="I349" s="184" t="s">
        <v>1737</v>
      </c>
      <c r="J349" s="184" t="s">
        <v>1536</v>
      </c>
      <c r="K349" s="224"/>
      <c r="L349" s="224"/>
      <c r="M349" s="224"/>
      <c r="N349" s="224"/>
      <c r="O349" s="224"/>
      <c r="P349" s="185"/>
      <c r="Q349" s="285"/>
      <c r="R349" s="420" t="s">
        <v>15895</v>
      </c>
      <c r="S349" s="181"/>
      <c r="T349" s="181"/>
      <c r="U349" s="201"/>
      <c r="V349" s="226"/>
      <c r="AB349" s="228" t="str">
        <f t="shared" si="16"/>
        <v>TungstenTANIOBIS Smelting GmbH &amp; Co. KG</v>
      </c>
    </row>
    <row r="350" spans="1:28" s="227" customFormat="1" ht="25.5">
      <c r="A350" s="421" t="s">
        <v>15524</v>
      </c>
      <c r="B350" s="182" t="s">
        <v>1122</v>
      </c>
      <c r="C350" s="186" t="s">
        <v>15523</v>
      </c>
      <c r="D350" s="230"/>
      <c r="E350" s="182" t="s">
        <v>882</v>
      </c>
      <c r="F350" s="182" t="s">
        <v>15524</v>
      </c>
      <c r="G350" s="182">
        <v>0</v>
      </c>
      <c r="H350" s="183">
        <v>0</v>
      </c>
      <c r="I350" s="184" t="s">
        <v>15526</v>
      </c>
      <c r="J350" s="184" t="s">
        <v>12112</v>
      </c>
      <c r="K350" s="224"/>
      <c r="L350" s="224"/>
      <c r="M350" s="224"/>
      <c r="N350" s="224"/>
      <c r="O350" s="224"/>
      <c r="P350" s="185"/>
      <c r="Q350" s="285"/>
      <c r="R350" s="420" t="s">
        <v>15895</v>
      </c>
      <c r="S350" s="181"/>
      <c r="T350" s="181"/>
      <c r="U350" s="201"/>
      <c r="V350" s="226"/>
      <c r="AB350" s="228" t="str">
        <f t="shared" si="16"/>
        <v>TungstenTungsten Vietnam Joint Stock Company</v>
      </c>
    </row>
    <row r="351" spans="1:28" s="227" customFormat="1" ht="20.25">
      <c r="A351" s="421" t="s">
        <v>2431</v>
      </c>
      <c r="B351" s="182" t="s">
        <v>1122</v>
      </c>
      <c r="C351" s="186" t="s">
        <v>2430</v>
      </c>
      <c r="D351" s="230"/>
      <c r="E351" s="182" t="s">
        <v>873</v>
      </c>
      <c r="F351" s="182" t="s">
        <v>2431</v>
      </c>
      <c r="G351" s="182">
        <v>0</v>
      </c>
      <c r="H351" s="183">
        <v>0</v>
      </c>
      <c r="I351" s="184" t="s">
        <v>2520</v>
      </c>
      <c r="J351" s="184" t="s">
        <v>9924</v>
      </c>
      <c r="K351" s="224"/>
      <c r="L351" s="224"/>
      <c r="M351" s="224"/>
      <c r="N351" s="224"/>
      <c r="O351" s="224"/>
      <c r="P351" s="185"/>
      <c r="Q351" s="285"/>
      <c r="R351" s="420" t="s">
        <v>15896</v>
      </c>
      <c r="S351" s="181"/>
      <c r="T351" s="181"/>
      <c r="U351" s="201"/>
      <c r="V351" s="226"/>
      <c r="AB351" s="228" t="str">
        <f t="shared" si="16"/>
        <v>TungstenUnecha Refractory metals plant</v>
      </c>
    </row>
    <row r="352" spans="1:28" s="227" customFormat="1" ht="25.5">
      <c r="A352" s="421" t="s">
        <v>792</v>
      </c>
      <c r="B352" s="182" t="s">
        <v>1122</v>
      </c>
      <c r="C352" s="186" t="s">
        <v>2521</v>
      </c>
      <c r="D352" s="230"/>
      <c r="E352" s="182" t="s">
        <v>1084</v>
      </c>
      <c r="F352" s="182" t="s">
        <v>792</v>
      </c>
      <c r="G352" s="182">
        <v>0</v>
      </c>
      <c r="H352" s="183">
        <v>0</v>
      </c>
      <c r="I352" s="184" t="s">
        <v>1814</v>
      </c>
      <c r="J352" s="184" t="s">
        <v>2792</v>
      </c>
      <c r="K352" s="224"/>
      <c r="L352" s="224"/>
      <c r="M352" s="224"/>
      <c r="N352" s="224"/>
      <c r="O352" s="224"/>
      <c r="P352" s="185"/>
      <c r="Q352" s="285"/>
      <c r="R352" s="420" t="s">
        <v>15895</v>
      </c>
      <c r="S352" s="181"/>
      <c r="T352" s="181"/>
      <c r="U352" s="201"/>
      <c r="V352" s="226"/>
      <c r="AB352" s="228" t="str">
        <f t="shared" si="16"/>
        <v>TungstenWolfram Bergbau und Hutten AG</v>
      </c>
    </row>
    <row r="353" spans="1:28" s="227" customFormat="1" ht="25.5">
      <c r="A353" s="421" t="s">
        <v>142</v>
      </c>
      <c r="B353" s="182" t="s">
        <v>1122</v>
      </c>
      <c r="C353" s="186" t="s">
        <v>152</v>
      </c>
      <c r="D353" s="230"/>
      <c r="E353" s="182" t="s">
        <v>1090</v>
      </c>
      <c r="F353" s="182" t="s">
        <v>142</v>
      </c>
      <c r="G353" s="182">
        <v>0</v>
      </c>
      <c r="H353" s="183">
        <v>0</v>
      </c>
      <c r="I353" s="184" t="s">
        <v>1817</v>
      </c>
      <c r="J353" s="184" t="s">
        <v>13595</v>
      </c>
      <c r="K353" s="224"/>
      <c r="L353" s="224"/>
      <c r="M353" s="224"/>
      <c r="N353" s="224"/>
      <c r="O353" s="224"/>
      <c r="P353" s="185"/>
      <c r="Q353" s="285"/>
      <c r="R353" s="420" t="s">
        <v>15903</v>
      </c>
      <c r="S353" s="181"/>
      <c r="T353" s="181"/>
      <c r="U353" s="201"/>
      <c r="V353" s="226"/>
      <c r="AB353" s="228" t="str">
        <f t="shared" si="16"/>
        <v>TungstenXiamen Tungsten (H.C.) Co., Ltd.</v>
      </c>
    </row>
    <row r="354" spans="1:28" s="227" customFormat="1" ht="25.5">
      <c r="A354" s="421" t="s">
        <v>793</v>
      </c>
      <c r="B354" s="182" t="s">
        <v>1122</v>
      </c>
      <c r="C354" s="186" t="s">
        <v>1371</v>
      </c>
      <c r="D354" s="230"/>
      <c r="E354" s="182" t="s">
        <v>1090</v>
      </c>
      <c r="F354" s="182" t="s">
        <v>793</v>
      </c>
      <c r="G354" s="182">
        <v>0</v>
      </c>
      <c r="H354" s="183">
        <v>0</v>
      </c>
      <c r="I354" s="184" t="s">
        <v>1817</v>
      </c>
      <c r="J354" s="184" t="s">
        <v>13595</v>
      </c>
      <c r="K354" s="224"/>
      <c r="L354" s="224"/>
      <c r="M354" s="224"/>
      <c r="N354" s="224"/>
      <c r="O354" s="224"/>
      <c r="P354" s="185"/>
      <c r="Q354" s="285"/>
      <c r="R354" s="420" t="s">
        <v>15895</v>
      </c>
      <c r="S354" s="181"/>
      <c r="T354" s="181"/>
      <c r="U354" s="201"/>
      <c r="V354" s="226"/>
      <c r="AB354" s="228" t="str">
        <f t="shared" si="16"/>
        <v>TungstenXiamen Tungsten Co., Ltd.</v>
      </c>
    </row>
    <row r="355" spans="1:28" s="227" customFormat="1" ht="25.5">
      <c r="A355" s="421" t="s">
        <v>15474</v>
      </c>
      <c r="B355" s="182" t="s">
        <v>1122</v>
      </c>
      <c r="C355" s="186" t="s">
        <v>15473</v>
      </c>
      <c r="D355" s="230"/>
      <c r="E355" s="182" t="s">
        <v>1090</v>
      </c>
      <c r="F355" s="182" t="s">
        <v>15474</v>
      </c>
      <c r="G355" s="182">
        <v>0</v>
      </c>
      <c r="H355" s="183">
        <v>0</v>
      </c>
      <c r="I355" s="184" t="s">
        <v>15475</v>
      </c>
      <c r="J355" s="184" t="s">
        <v>13596</v>
      </c>
      <c r="K355" s="224"/>
      <c r="L355" s="224"/>
      <c r="M355" s="224"/>
      <c r="N355" s="224"/>
      <c r="O355" s="224"/>
      <c r="P355" s="185"/>
      <c r="Q355" s="285"/>
      <c r="R355" s="420" t="s">
        <v>15895</v>
      </c>
      <c r="S355" s="181"/>
      <c r="T355" s="181"/>
      <c r="U355" s="201"/>
      <c r="V355" s="226"/>
      <c r="AB355" s="228" t="str">
        <f t="shared" si="16"/>
        <v>TungstenYUDU ANSHENG TUNGSTEN CO., LTD.</v>
      </c>
    </row>
    <row r="356" spans="1:28" s="227" customFormat="1" ht="20.25">
      <c r="A356" s="421" t="s">
        <v>1388</v>
      </c>
      <c r="B356" s="182" t="s">
        <v>1121</v>
      </c>
      <c r="C356" s="186" t="s">
        <v>2154</v>
      </c>
      <c r="D356" s="230"/>
      <c r="E356" s="182" t="s">
        <v>15883</v>
      </c>
      <c r="F356" s="182" t="s">
        <v>1388</v>
      </c>
      <c r="G356" s="182" t="s">
        <v>13217</v>
      </c>
      <c r="H356" s="183"/>
      <c r="I356" s="184" t="s">
        <v>1730</v>
      </c>
      <c r="J356" s="184" t="s">
        <v>13601</v>
      </c>
      <c r="K356" s="224"/>
      <c r="L356" s="224"/>
      <c r="M356" s="224"/>
      <c r="N356" s="224"/>
      <c r="O356" s="224" t="s">
        <v>15884</v>
      </c>
      <c r="P356" s="185"/>
      <c r="Q356" s="285"/>
      <c r="R356" s="420" t="s">
        <v>15907</v>
      </c>
      <c r="S356" s="181"/>
      <c r="T356" s="181"/>
      <c r="U356" s="201"/>
      <c r="V356" s="226"/>
      <c r="AB356" s="228" t="str">
        <f t="shared" si="16"/>
        <v>TantalumXinXing HaoRong Electronic Material Co., Ltd.</v>
      </c>
    </row>
    <row r="357" spans="1:28" s="227" customFormat="1" ht="20.25">
      <c r="A357" s="181"/>
      <c r="B357" s="182"/>
      <c r="C357" s="186"/>
      <c r="D357" s="230"/>
      <c r="E357" s="182"/>
      <c r="F357" s="182"/>
      <c r="G357" s="182"/>
      <c r="H357" s="183"/>
      <c r="I357" s="184"/>
      <c r="J357" s="184"/>
      <c r="K357" s="224"/>
      <c r="L357" s="224"/>
      <c r="M357" s="224"/>
      <c r="N357" s="224"/>
      <c r="O357" s="224"/>
      <c r="P357" s="185"/>
      <c r="Q357" s="225"/>
      <c r="R357" s="182" t="str">
        <f ca="1">IF(ISERROR($V357),"",OFFSET('Smelter Look-up'!$C$4,$V357-4,0)&amp;"")</f>
        <v/>
      </c>
      <c r="S357" s="181" t="str">
        <f t="shared" ref="S326:S357" ca="1" si="17">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26:X357" si="18">IF(AND(C357="Smelter not listed",OR(LEN(D357)=0,LEN(E357)=0)),1,0)</f>
        <v>0</v>
      </c>
      <c r="AB357" s="228" t="str">
        <f t="shared" si="16"/>
        <v/>
      </c>
    </row>
    <row r="358" spans="1:28" s="227" customFormat="1" ht="20.25">
      <c r="A358" s="181"/>
      <c r="B358" s="182"/>
      <c r="C358" s="186"/>
      <c r="D358" s="230"/>
      <c r="E358" s="182"/>
      <c r="F358" s="182"/>
      <c r="G358" s="182"/>
      <c r="H358" s="183"/>
      <c r="I358" s="184"/>
      <c r="J358" s="184"/>
      <c r="K358" s="224"/>
      <c r="L358" s="224"/>
      <c r="M358" s="224"/>
      <c r="N358" s="224"/>
      <c r="O358" s="224"/>
      <c r="P358" s="185"/>
      <c r="Q358" s="225"/>
      <c r="R358" s="182" t="str">
        <f ca="1">IF(ISERROR($V358),"",OFFSET('Smelter Look-up'!$C$4,$V358-4,0)&amp;"")</f>
        <v/>
      </c>
      <c r="S358" s="181" t="str">
        <f t="shared" ref="S358:S388" ca="1" si="19">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20">IF(AND(C358="Smelter not listed",OR(LEN(D358)=0,LEN(E358)=0)),1,0)</f>
        <v>0</v>
      </c>
      <c r="AB358" s="228" t="str">
        <f t="shared" ref="AB358:AB388" si="21">B358&amp;C358</f>
        <v/>
      </c>
    </row>
    <row r="359" spans="1:28" s="227" customFormat="1" ht="20.25">
      <c r="A359" s="181"/>
      <c r="B359" s="182"/>
      <c r="C359" s="186"/>
      <c r="D359" s="230"/>
      <c r="E359" s="182"/>
      <c r="F359" s="182"/>
      <c r="G359" s="182"/>
      <c r="H359" s="183"/>
      <c r="I359" s="184"/>
      <c r="J359" s="184"/>
      <c r="K359" s="224"/>
      <c r="L359" s="224"/>
      <c r="M359" s="224"/>
      <c r="N359" s="224"/>
      <c r="O359" s="224"/>
      <c r="P359" s="185"/>
      <c r="Q359" s="225"/>
      <c r="R359" s="182" t="str">
        <f ca="1">IF(ISERROR($V359),"",OFFSET('Smelter Look-up'!$C$4,$V359-4,0)&amp;"")</f>
        <v/>
      </c>
      <c r="S359" s="181" t="str">
        <f t="shared" ca="1" si="1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20"/>
        <v>0</v>
      </c>
      <c r="AB359" s="228" t="str">
        <f t="shared" si="21"/>
        <v/>
      </c>
    </row>
    <row r="360" spans="1:28" s="227" customFormat="1" ht="20.25">
      <c r="A360" s="181"/>
      <c r="B360" s="182"/>
      <c r="C360" s="186"/>
      <c r="D360" s="230"/>
      <c r="E360" s="182"/>
      <c r="F360" s="182"/>
      <c r="G360" s="182"/>
      <c r="H360" s="183"/>
      <c r="I360" s="184"/>
      <c r="J360" s="184"/>
      <c r="K360" s="224"/>
      <c r="L360" s="224"/>
      <c r="M360" s="224"/>
      <c r="N360" s="224"/>
      <c r="O360" s="224"/>
      <c r="P360" s="185"/>
      <c r="Q360" s="225"/>
      <c r="R360" s="182" t="str">
        <f ca="1">IF(ISERROR($V360),"",OFFSET('Smelter Look-up'!$C$4,$V360-4,0)&amp;"")</f>
        <v/>
      </c>
      <c r="S360" s="181" t="str">
        <f t="shared" ca="1" si="1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20"/>
        <v>0</v>
      </c>
      <c r="AB360" s="228" t="str">
        <f t="shared" si="21"/>
        <v/>
      </c>
    </row>
    <row r="361" spans="1:28" s="227" customFormat="1" ht="20.25">
      <c r="A361" s="181"/>
      <c r="B361" s="182"/>
      <c r="C361" s="186"/>
      <c r="D361" s="230"/>
      <c r="E361" s="182"/>
      <c r="F361" s="182"/>
      <c r="G361" s="182"/>
      <c r="H361" s="183"/>
      <c r="I361" s="184"/>
      <c r="J361" s="184"/>
      <c r="K361" s="224"/>
      <c r="L361" s="224"/>
      <c r="M361" s="224"/>
      <c r="N361" s="224"/>
      <c r="O361" s="224"/>
      <c r="P361" s="185"/>
      <c r="Q361" s="225"/>
      <c r="R361" s="182" t="str">
        <f ca="1">IF(ISERROR($V361),"",OFFSET('Smelter Look-up'!$C$4,$V361-4,0)&amp;"")</f>
        <v/>
      </c>
      <c r="S361" s="181" t="str">
        <f t="shared" ca="1" si="1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20"/>
        <v>0</v>
      </c>
      <c r="AB361" s="228" t="str">
        <f t="shared" si="21"/>
        <v/>
      </c>
    </row>
    <row r="362" spans="1:28" s="227" customFormat="1" ht="20.25">
      <c r="A362" s="181"/>
      <c r="B362" s="182"/>
      <c r="C362" s="186"/>
      <c r="D362" s="230"/>
      <c r="E362" s="182"/>
      <c r="F362" s="182"/>
      <c r="G362" s="182"/>
      <c r="H362" s="183"/>
      <c r="I362" s="184"/>
      <c r="J362" s="184"/>
      <c r="K362" s="224"/>
      <c r="L362" s="224"/>
      <c r="M362" s="224"/>
      <c r="N362" s="224"/>
      <c r="O362" s="224"/>
      <c r="P362" s="185"/>
      <c r="Q362" s="225"/>
      <c r="R362" s="182" t="str">
        <f ca="1">IF(ISERROR($V362),"",OFFSET('Smelter Look-up'!$C$4,$V362-4,0)&amp;"")</f>
        <v/>
      </c>
      <c r="S362" s="181" t="str">
        <f t="shared" ca="1" si="1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20"/>
        <v>0</v>
      </c>
      <c r="AB362" s="228" t="str">
        <f t="shared" si="21"/>
        <v/>
      </c>
    </row>
    <row r="363" spans="1:28" s="227" customFormat="1" ht="20.25">
      <c r="A363" s="262"/>
      <c r="B363" s="182"/>
      <c r="C363" s="186"/>
      <c r="D363" s="230"/>
      <c r="E363" s="182"/>
      <c r="F363" s="182"/>
      <c r="G363" s="182"/>
      <c r="H363" s="183"/>
      <c r="I363" s="184"/>
      <c r="J363" s="184"/>
      <c r="K363" s="224"/>
      <c r="L363" s="224"/>
      <c r="M363" s="224"/>
      <c r="N363" s="224"/>
      <c r="O363" s="224"/>
      <c r="P363" s="185"/>
      <c r="Q363" s="225"/>
      <c r="R363" s="182" t="str">
        <f ca="1">IF(ISERROR($V363),"",OFFSET('Smelter Look-up'!$C$4,$V363-4,0)&amp;"")</f>
        <v/>
      </c>
      <c r="S363" s="181" t="str">
        <f t="shared" ca="1" si="1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20"/>
        <v>0</v>
      </c>
      <c r="AB363" s="228" t="str">
        <f t="shared" si="21"/>
        <v/>
      </c>
    </row>
    <row r="364" spans="1:28" s="227" customFormat="1" ht="20.25">
      <c r="A364" s="262"/>
      <c r="B364" s="182"/>
      <c r="C364" s="186"/>
      <c r="D364" s="230"/>
      <c r="E364" s="182"/>
      <c r="F364" s="182"/>
      <c r="G364" s="182"/>
      <c r="H364" s="183"/>
      <c r="I364" s="184"/>
      <c r="J364" s="184"/>
      <c r="K364" s="224"/>
      <c r="L364" s="224"/>
      <c r="M364" s="224"/>
      <c r="N364" s="224"/>
      <c r="O364" s="224"/>
      <c r="P364" s="185"/>
      <c r="Q364" s="225"/>
      <c r="R364" s="182" t="str">
        <f ca="1">IF(ISERROR($V364),"",OFFSET('Smelter Look-up'!$C$4,$V364-4,0)&amp;"")</f>
        <v/>
      </c>
      <c r="S364" s="181" t="str">
        <f t="shared" ca="1" si="1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20"/>
        <v>0</v>
      </c>
      <c r="AB364" s="228" t="str">
        <f t="shared" si="21"/>
        <v/>
      </c>
    </row>
    <row r="365" spans="1:28" s="227" customFormat="1" ht="27.75" customHeight="1">
      <c r="A365" s="293"/>
      <c r="B365" s="293"/>
      <c r="C365" s="294"/>
      <c r="D365" s="295"/>
      <c r="E365" s="293"/>
      <c r="F365" s="293"/>
      <c r="G365" s="293"/>
      <c r="H365" s="296"/>
      <c r="I365" s="297"/>
      <c r="J365" s="297"/>
      <c r="K365" s="298"/>
      <c r="L365" s="299"/>
      <c r="M365" s="300"/>
      <c r="N365" s="301"/>
      <c r="O365" s="301"/>
      <c r="P365" s="300"/>
      <c r="Q365" s="302"/>
      <c r="R365" s="182" t="str">
        <f ca="1">IF(ISERROR($V365),"",OFFSET('Smelter Look-up'!$C$4,$V365-4,0)&amp;"")</f>
        <v/>
      </c>
      <c r="S365" s="181" t="str">
        <f t="shared" ca="1" si="1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20"/>
        <v>0</v>
      </c>
      <c r="AB365" s="228" t="str">
        <f t="shared" si="21"/>
        <v/>
      </c>
    </row>
    <row r="366" spans="1:28" s="227" customFormat="1" ht="22.5" customHeight="1">
      <c r="A366" s="293"/>
      <c r="B366" s="293"/>
      <c r="C366" s="294"/>
      <c r="D366" s="295"/>
      <c r="E366" s="293"/>
      <c r="F366" s="293"/>
      <c r="G366" s="293"/>
      <c r="H366" s="296"/>
      <c r="I366" s="297"/>
      <c r="J366" s="297"/>
      <c r="K366" s="303"/>
      <c r="L366" s="303"/>
      <c r="M366" s="304"/>
      <c r="N366" s="299"/>
      <c r="O366" s="305"/>
      <c r="P366" s="300"/>
      <c r="Q366" s="302"/>
      <c r="R366" s="182" t="str">
        <f ca="1">IF(ISERROR($V366),"",OFFSET('Smelter Look-up'!$C$4,$V366-4,0)&amp;"")</f>
        <v/>
      </c>
      <c r="S366" s="181" t="str">
        <f t="shared" ca="1" si="1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20"/>
        <v>0</v>
      </c>
      <c r="AB366" s="228" t="str">
        <f t="shared" si="21"/>
        <v/>
      </c>
    </row>
    <row r="367" spans="1:28" s="227" customFormat="1" ht="22.5" customHeight="1">
      <c r="A367" s="182"/>
      <c r="B367" s="182"/>
      <c r="C367" s="186"/>
      <c r="D367" s="230"/>
      <c r="E367" s="182"/>
      <c r="F367" s="182"/>
      <c r="G367" s="182"/>
      <c r="H367" s="183"/>
      <c r="I367" s="184"/>
      <c r="J367" s="184"/>
      <c r="K367" s="224"/>
      <c r="L367" s="224"/>
      <c r="M367" s="224"/>
      <c r="N367" s="224"/>
      <c r="O367" s="224"/>
      <c r="P367" s="185"/>
      <c r="Q367" s="225"/>
      <c r="R367" s="182" t="str">
        <f ca="1">IF(ISERROR($V367),"",OFFSET('Smelter Look-up'!$C$4,$V367-4,0)&amp;"")</f>
        <v/>
      </c>
      <c r="S367" s="181" t="str">
        <f t="shared" ca="1" si="1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20"/>
        <v>0</v>
      </c>
      <c r="AB367" s="228" t="str">
        <f t="shared" si="21"/>
        <v/>
      </c>
    </row>
    <row r="368" spans="1:28" s="227" customFormat="1" ht="20.25">
      <c r="A368" s="262"/>
      <c r="B368" s="182"/>
      <c r="C368" s="186"/>
      <c r="D368" s="230"/>
      <c r="E368" s="182"/>
      <c r="F368" s="182"/>
      <c r="G368" s="182"/>
      <c r="H368" s="183"/>
      <c r="I368" s="184"/>
      <c r="J368" s="184"/>
      <c r="K368" s="224"/>
      <c r="L368" s="224"/>
      <c r="M368" s="224"/>
      <c r="N368" s="224"/>
      <c r="O368" s="224"/>
      <c r="P368" s="185"/>
      <c r="Q368" s="225"/>
      <c r="R368" s="182" t="str">
        <f ca="1">IF(ISERROR($V368),"",OFFSET('Smelter Look-up'!$C$4,$V368-4,0)&amp;"")</f>
        <v/>
      </c>
      <c r="S368" s="181" t="str">
        <f t="shared" ca="1" si="1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20"/>
        <v>0</v>
      </c>
      <c r="AB368" s="228" t="str">
        <f t="shared" si="21"/>
        <v/>
      </c>
    </row>
    <row r="369" spans="1:28" s="227" customFormat="1" ht="20.25">
      <c r="A369" s="262"/>
      <c r="B369" s="182"/>
      <c r="C369" s="186"/>
      <c r="D369" s="230"/>
      <c r="E369" s="182"/>
      <c r="F369" s="182"/>
      <c r="G369" s="182"/>
      <c r="H369" s="183"/>
      <c r="I369" s="184"/>
      <c r="J369" s="184"/>
      <c r="K369" s="224"/>
      <c r="L369" s="224"/>
      <c r="M369" s="224"/>
      <c r="N369" s="224"/>
      <c r="O369" s="224"/>
      <c r="P369" s="185"/>
      <c r="Q369" s="225"/>
      <c r="R369" s="182" t="str">
        <f ca="1">IF(ISERROR($V369),"",OFFSET('Smelter Look-up'!$C$4,$V369-4,0)&amp;"")</f>
        <v/>
      </c>
      <c r="S369" s="181" t="str">
        <f t="shared" ca="1" si="1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20"/>
        <v>0</v>
      </c>
      <c r="AB369" s="228" t="str">
        <f t="shared" si="21"/>
        <v/>
      </c>
    </row>
    <row r="370" spans="1:28" s="227" customFormat="1" ht="20.25">
      <c r="A370" s="262"/>
      <c r="B370" s="182"/>
      <c r="C370" s="186"/>
      <c r="D370" s="230"/>
      <c r="E370" s="182"/>
      <c r="F370" s="182"/>
      <c r="G370" s="182"/>
      <c r="H370" s="183"/>
      <c r="I370" s="184"/>
      <c r="J370" s="184"/>
      <c r="K370" s="224"/>
      <c r="L370" s="224"/>
      <c r="M370" s="224"/>
      <c r="N370" s="224"/>
      <c r="O370" s="224"/>
      <c r="P370" s="185"/>
      <c r="Q370" s="225"/>
      <c r="R370" s="182" t="str">
        <f ca="1">IF(ISERROR($V370),"",OFFSET('Smelter Look-up'!$C$4,$V370-4,0)&amp;"")</f>
        <v/>
      </c>
      <c r="S370" s="181" t="str">
        <f t="shared" ca="1" si="1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20"/>
        <v>0</v>
      </c>
      <c r="AB370" s="228" t="str">
        <f t="shared" si="21"/>
        <v/>
      </c>
    </row>
    <row r="371" spans="1:28" s="227" customFormat="1" ht="20.25">
      <c r="A371" s="262"/>
      <c r="B371" s="182"/>
      <c r="C371" s="186"/>
      <c r="D371" s="230"/>
      <c r="E371" s="182"/>
      <c r="F371" s="182"/>
      <c r="G371" s="182"/>
      <c r="H371" s="183"/>
      <c r="I371" s="184"/>
      <c r="J371" s="184"/>
      <c r="K371" s="224"/>
      <c r="L371" s="224"/>
      <c r="M371" s="224"/>
      <c r="N371" s="224"/>
      <c r="O371" s="224"/>
      <c r="P371" s="185"/>
      <c r="Q371" s="225"/>
      <c r="R371" s="182" t="str">
        <f ca="1">IF(ISERROR($V371),"",OFFSET('Smelter Look-up'!$C$4,$V371-4,0)&amp;"")</f>
        <v/>
      </c>
      <c r="S371" s="181" t="str">
        <f t="shared" ca="1" si="1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20"/>
        <v>0</v>
      </c>
      <c r="AB371" s="228" t="str">
        <f t="shared" si="21"/>
        <v/>
      </c>
    </row>
    <row r="372" spans="1:28" s="227" customFormat="1" ht="20.25">
      <c r="A372" s="262"/>
      <c r="B372" s="182"/>
      <c r="C372" s="186"/>
      <c r="D372" s="230"/>
      <c r="E372" s="182"/>
      <c r="F372" s="182"/>
      <c r="G372" s="182"/>
      <c r="H372" s="183"/>
      <c r="I372" s="184"/>
      <c r="J372" s="184"/>
      <c r="K372" s="224"/>
      <c r="L372" s="224"/>
      <c r="M372" s="224"/>
      <c r="N372" s="224"/>
      <c r="O372" s="224"/>
      <c r="P372" s="185"/>
      <c r="Q372" s="225"/>
      <c r="R372" s="182" t="str">
        <f ca="1">IF(ISERROR($V372),"",OFFSET('Smelter Look-up'!$C$4,$V372-4,0)&amp;"")</f>
        <v/>
      </c>
      <c r="S372" s="181" t="str">
        <f t="shared" ca="1" si="1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20"/>
        <v>0</v>
      </c>
      <c r="AB372" s="228" t="str">
        <f t="shared" si="21"/>
        <v/>
      </c>
    </row>
    <row r="373" spans="1:28" s="227" customFormat="1" ht="20.25">
      <c r="A373" s="262"/>
      <c r="B373" s="182"/>
      <c r="C373" s="186"/>
      <c r="D373" s="230"/>
      <c r="E373" s="182"/>
      <c r="F373" s="182"/>
      <c r="G373" s="182"/>
      <c r="H373" s="183"/>
      <c r="I373" s="184"/>
      <c r="J373" s="184"/>
      <c r="K373" s="224"/>
      <c r="L373" s="224"/>
      <c r="M373" s="224"/>
      <c r="N373" s="224"/>
      <c r="O373" s="224"/>
      <c r="P373" s="185"/>
      <c r="Q373" s="225"/>
      <c r="R373" s="182" t="str">
        <f ca="1">IF(ISERROR($V373),"",OFFSET('Smelter Look-up'!$C$4,$V373-4,0)&amp;"")</f>
        <v/>
      </c>
      <c r="S373" s="181" t="str">
        <f t="shared" ca="1" si="1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20"/>
        <v>0</v>
      </c>
      <c r="AB373" s="228" t="str">
        <f t="shared" si="21"/>
        <v/>
      </c>
    </row>
    <row r="374" spans="1:28" s="227" customFormat="1" ht="20.25">
      <c r="A374" s="262"/>
      <c r="B374" s="182"/>
      <c r="C374" s="186"/>
      <c r="D374" s="230"/>
      <c r="E374" s="182"/>
      <c r="F374" s="182"/>
      <c r="G374" s="182"/>
      <c r="H374" s="183"/>
      <c r="I374" s="184"/>
      <c r="J374" s="184"/>
      <c r="K374" s="224"/>
      <c r="L374" s="224"/>
      <c r="M374" s="224"/>
      <c r="N374" s="224"/>
      <c r="O374" s="224"/>
      <c r="P374" s="185"/>
      <c r="Q374" s="225"/>
      <c r="R374" s="182" t="str">
        <f ca="1">IF(ISERROR($V374),"",OFFSET('Smelter Look-up'!$C$4,$V374-4,0)&amp;"")</f>
        <v/>
      </c>
      <c r="S374" s="181" t="str">
        <f t="shared" ca="1" si="1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20"/>
        <v>0</v>
      </c>
      <c r="AB374" s="228" t="str">
        <f t="shared" si="21"/>
        <v/>
      </c>
    </row>
    <row r="375" spans="1:28" s="227" customFormat="1" ht="20.25">
      <c r="A375" s="262"/>
      <c r="B375" s="182"/>
      <c r="C375" s="186"/>
      <c r="D375" s="230"/>
      <c r="E375" s="182"/>
      <c r="F375" s="182"/>
      <c r="G375" s="182"/>
      <c r="H375" s="183"/>
      <c r="I375" s="184"/>
      <c r="J375" s="184"/>
      <c r="K375" s="224"/>
      <c r="L375" s="224"/>
      <c r="M375" s="224"/>
      <c r="N375" s="224"/>
      <c r="O375" s="224"/>
      <c r="P375" s="185"/>
      <c r="Q375" s="225"/>
      <c r="R375" s="182" t="str">
        <f ca="1">IF(ISERROR($V375),"",OFFSET('Smelter Look-up'!$C$4,$V375-4,0)&amp;"")</f>
        <v/>
      </c>
      <c r="S375" s="181" t="str">
        <f t="shared" ca="1" si="1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20"/>
        <v>0</v>
      </c>
      <c r="AB375" s="228" t="str">
        <f t="shared" si="21"/>
        <v/>
      </c>
    </row>
    <row r="376" spans="1:28" s="227" customFormat="1" ht="20.25">
      <c r="A376" s="262"/>
      <c r="B376" s="182"/>
      <c r="C376" s="186"/>
      <c r="D376" s="230"/>
      <c r="E376" s="182"/>
      <c r="F376" s="182"/>
      <c r="G376" s="182"/>
      <c r="H376" s="183"/>
      <c r="I376" s="184"/>
      <c r="J376" s="184"/>
      <c r="K376" s="224"/>
      <c r="L376" s="224"/>
      <c r="M376" s="224"/>
      <c r="N376" s="224"/>
      <c r="O376" s="224"/>
      <c r="P376" s="185"/>
      <c r="Q376" s="225"/>
      <c r="R376" s="182" t="str">
        <f ca="1">IF(ISERROR($V376),"",OFFSET('Smelter Look-up'!$C$4,$V376-4,0)&amp;"")</f>
        <v/>
      </c>
      <c r="S376" s="181" t="str">
        <f t="shared" ca="1" si="1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20"/>
        <v>0</v>
      </c>
      <c r="AB376" s="228" t="str">
        <f t="shared" si="21"/>
        <v/>
      </c>
    </row>
    <row r="377" spans="1:28" s="227" customFormat="1" ht="20.25">
      <c r="A377" s="262"/>
      <c r="B377" s="182"/>
      <c r="C377" s="186"/>
      <c r="D377" s="230"/>
      <c r="E377" s="182"/>
      <c r="F377" s="182"/>
      <c r="G377" s="182"/>
      <c r="H377" s="183"/>
      <c r="I377" s="184"/>
      <c r="J377" s="184"/>
      <c r="K377" s="224"/>
      <c r="L377" s="224"/>
      <c r="M377" s="224"/>
      <c r="N377" s="224"/>
      <c r="O377" s="224"/>
      <c r="P377" s="185"/>
      <c r="Q377" s="225"/>
      <c r="R377" s="182" t="str">
        <f ca="1">IF(ISERROR($V377),"",OFFSET('Smelter Look-up'!$C$4,$V377-4,0)&amp;"")</f>
        <v/>
      </c>
      <c r="S377" s="181" t="str">
        <f t="shared" ca="1" si="1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20"/>
        <v>0</v>
      </c>
      <c r="AB377" s="228" t="str">
        <f t="shared" si="21"/>
        <v/>
      </c>
    </row>
    <row r="378" spans="1:28" s="227" customFormat="1" ht="20.25">
      <c r="A378" s="262"/>
      <c r="B378" s="182"/>
      <c r="C378" s="186"/>
      <c r="D378" s="230"/>
      <c r="E378" s="182"/>
      <c r="F378" s="182"/>
      <c r="G378" s="182"/>
      <c r="H378" s="183"/>
      <c r="I378" s="184"/>
      <c r="J378" s="184"/>
      <c r="K378" s="224"/>
      <c r="L378" s="224"/>
      <c r="M378" s="224"/>
      <c r="N378" s="224"/>
      <c r="O378" s="224"/>
      <c r="P378" s="185"/>
      <c r="Q378" s="225"/>
      <c r="R378" s="182" t="str">
        <f ca="1">IF(ISERROR($V378),"",OFFSET('Smelter Look-up'!$C$4,$V378-4,0)&amp;"")</f>
        <v/>
      </c>
      <c r="S378" s="181" t="str">
        <f t="shared" ca="1" si="1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20"/>
        <v>0</v>
      </c>
      <c r="AB378" s="228" t="str">
        <f t="shared" si="21"/>
        <v/>
      </c>
    </row>
    <row r="379" spans="1:28" s="227" customFormat="1" ht="20.25">
      <c r="A379" s="262"/>
      <c r="B379" s="182"/>
      <c r="C379" s="186"/>
      <c r="D379" s="230"/>
      <c r="E379" s="182"/>
      <c r="F379" s="182"/>
      <c r="G379" s="182"/>
      <c r="H379" s="183"/>
      <c r="I379" s="184"/>
      <c r="J379" s="184"/>
      <c r="K379" s="224"/>
      <c r="L379" s="224"/>
      <c r="M379" s="224"/>
      <c r="N379" s="224"/>
      <c r="O379" s="224"/>
      <c r="P379" s="185"/>
      <c r="Q379" s="225"/>
      <c r="R379" s="182" t="str">
        <f ca="1">IF(ISERROR($V379),"",OFFSET('Smelter Look-up'!$C$4,$V379-4,0)&amp;"")</f>
        <v/>
      </c>
      <c r="S379" s="181" t="str">
        <f t="shared" ca="1" si="1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20"/>
        <v>0</v>
      </c>
      <c r="AB379" s="228" t="str">
        <f t="shared" si="21"/>
        <v/>
      </c>
    </row>
    <row r="380" spans="1:28" s="227" customFormat="1" ht="20.25">
      <c r="A380" s="181"/>
      <c r="B380" s="182"/>
      <c r="C380" s="186"/>
      <c r="D380" s="230"/>
      <c r="E380" s="182"/>
      <c r="F380" s="182"/>
      <c r="G380" s="182"/>
      <c r="H380" s="183"/>
      <c r="I380" s="184"/>
      <c r="J380" s="184"/>
      <c r="K380" s="224"/>
      <c r="L380" s="224"/>
      <c r="M380" s="224"/>
      <c r="N380" s="224"/>
      <c r="O380" s="224"/>
      <c r="P380" s="185"/>
      <c r="Q380" s="225"/>
      <c r="R380" s="182" t="str">
        <f ca="1">IF(ISERROR($V380),"",OFFSET('Smelter Look-up'!$C$4,$V380-4,0)&amp;"")</f>
        <v/>
      </c>
      <c r="S380" s="181" t="str">
        <f t="shared" ca="1" si="1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20"/>
        <v>0</v>
      </c>
      <c r="AB380" s="228" t="str">
        <f t="shared" si="21"/>
        <v/>
      </c>
    </row>
    <row r="381" spans="1:28" s="227" customFormat="1" ht="20.25">
      <c r="A381" s="181"/>
      <c r="B381" s="182"/>
      <c r="C381" s="186"/>
      <c r="D381" s="230"/>
      <c r="E381" s="182"/>
      <c r="F381" s="182"/>
      <c r="G381" s="182"/>
      <c r="H381" s="183"/>
      <c r="I381" s="184"/>
      <c r="J381" s="184"/>
      <c r="K381" s="224"/>
      <c r="L381" s="224"/>
      <c r="M381" s="224"/>
      <c r="N381" s="224"/>
      <c r="O381" s="224"/>
      <c r="P381" s="185"/>
      <c r="Q381" s="225"/>
      <c r="R381" s="182" t="str">
        <f ca="1">IF(ISERROR($V381),"",OFFSET('Smelter Look-up'!$C$4,$V381-4,0)&amp;"")</f>
        <v/>
      </c>
      <c r="S381" s="181" t="str">
        <f t="shared" ca="1" si="1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20"/>
        <v>0</v>
      </c>
      <c r="AB381" s="228" t="str">
        <f t="shared" si="21"/>
        <v/>
      </c>
    </row>
    <row r="382" spans="1:28" s="227" customFormat="1" ht="20.25">
      <c r="A382" s="181"/>
      <c r="B382" s="182"/>
      <c r="C382" s="186"/>
      <c r="D382" s="230"/>
      <c r="E382" s="182"/>
      <c r="F382" s="182"/>
      <c r="G382" s="182"/>
      <c r="H382" s="183"/>
      <c r="I382" s="184"/>
      <c r="J382" s="184"/>
      <c r="K382" s="224"/>
      <c r="L382" s="224"/>
      <c r="M382" s="224"/>
      <c r="N382" s="224"/>
      <c r="O382" s="224"/>
      <c r="P382" s="185"/>
      <c r="Q382" s="225"/>
      <c r="R382" s="182" t="str">
        <f ca="1">IF(ISERROR($V382),"",OFFSET('Smelter Look-up'!$C$4,$V382-4,0)&amp;"")</f>
        <v/>
      </c>
      <c r="S382" s="181" t="str">
        <f t="shared" ca="1" si="1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20"/>
        <v>0</v>
      </c>
      <c r="AB382" s="228" t="str">
        <f t="shared" si="21"/>
        <v/>
      </c>
    </row>
    <row r="383" spans="1:28" s="227" customFormat="1" ht="20.25">
      <c r="A383" s="181"/>
      <c r="B383" s="182"/>
      <c r="C383" s="186"/>
      <c r="D383" s="230"/>
      <c r="E383" s="182"/>
      <c r="F383" s="182"/>
      <c r="G383" s="182"/>
      <c r="H383" s="183"/>
      <c r="I383" s="184"/>
      <c r="J383" s="184"/>
      <c r="K383" s="224"/>
      <c r="L383" s="224"/>
      <c r="M383" s="224"/>
      <c r="N383" s="224"/>
      <c r="O383" s="224"/>
      <c r="P383" s="185"/>
      <c r="Q383" s="225"/>
      <c r="R383" s="182" t="str">
        <f ca="1">IF(ISERROR($V383),"",OFFSET('Smelter Look-up'!$C$4,$V383-4,0)&amp;"")</f>
        <v/>
      </c>
      <c r="S383" s="181" t="str">
        <f t="shared" ca="1" si="1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20"/>
        <v>0</v>
      </c>
      <c r="AB383" s="228" t="str">
        <f t="shared" si="21"/>
        <v/>
      </c>
    </row>
    <row r="384" spans="1:28" s="227" customFormat="1" ht="20.25">
      <c r="A384" s="181"/>
      <c r="B384" s="182"/>
      <c r="C384" s="186"/>
      <c r="D384" s="230"/>
      <c r="E384" s="182"/>
      <c r="F384" s="182"/>
      <c r="G384" s="182"/>
      <c r="H384" s="183"/>
      <c r="I384" s="184"/>
      <c r="J384" s="184"/>
      <c r="K384" s="224"/>
      <c r="L384" s="224"/>
      <c r="M384" s="224"/>
      <c r="N384" s="224"/>
      <c r="O384" s="224"/>
      <c r="P384" s="185"/>
      <c r="Q384" s="225"/>
      <c r="R384" s="182" t="str">
        <f ca="1">IF(ISERROR($V384),"",OFFSET('Smelter Look-up'!$C$4,$V384-4,0)&amp;"")</f>
        <v/>
      </c>
      <c r="S384" s="181" t="str">
        <f t="shared" ca="1" si="1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20"/>
        <v>0</v>
      </c>
      <c r="AB384" s="228" t="str">
        <f t="shared" si="21"/>
        <v/>
      </c>
    </row>
    <row r="385" spans="1:28" s="227" customFormat="1" ht="20.25">
      <c r="A385" s="181"/>
      <c r="B385" s="182"/>
      <c r="C385" s="186"/>
      <c r="D385" s="230"/>
      <c r="E385" s="182"/>
      <c r="F385" s="182"/>
      <c r="G385" s="182"/>
      <c r="H385" s="183"/>
      <c r="I385" s="184"/>
      <c r="J385" s="184"/>
      <c r="K385" s="224"/>
      <c r="L385" s="224"/>
      <c r="M385" s="224"/>
      <c r="N385" s="224"/>
      <c r="O385" s="224"/>
      <c r="P385" s="185"/>
      <c r="Q385" s="225"/>
      <c r="R385" s="182" t="str">
        <f ca="1">IF(ISERROR($V385),"",OFFSET('Smelter Look-up'!$C$4,$V385-4,0)&amp;"")</f>
        <v/>
      </c>
      <c r="S385" s="181" t="str">
        <f t="shared" ca="1" si="1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20"/>
        <v>0</v>
      </c>
      <c r="AB385" s="228" t="str">
        <f t="shared" si="21"/>
        <v/>
      </c>
    </row>
    <row r="386" spans="1:28" s="227" customFormat="1" ht="20.25">
      <c r="A386" s="181"/>
      <c r="B386" s="182"/>
      <c r="C386" s="186"/>
      <c r="D386" s="230"/>
      <c r="E386" s="182"/>
      <c r="F386" s="182"/>
      <c r="G386" s="182"/>
      <c r="H386" s="183"/>
      <c r="I386" s="184"/>
      <c r="J386" s="184"/>
      <c r="K386" s="224"/>
      <c r="L386" s="224"/>
      <c r="M386" s="224"/>
      <c r="N386" s="224"/>
      <c r="O386" s="224"/>
      <c r="P386" s="185"/>
      <c r="Q386" s="225"/>
      <c r="R386" s="182" t="str">
        <f ca="1">IF(ISERROR($V386),"",OFFSET('Smelter Look-up'!$C$4,$V386-4,0)&amp;"")</f>
        <v/>
      </c>
      <c r="S386" s="181" t="str">
        <f t="shared" ca="1" si="1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20"/>
        <v>0</v>
      </c>
      <c r="AB386" s="228" t="str">
        <f t="shared" si="21"/>
        <v/>
      </c>
    </row>
    <row r="387" spans="1:28" s="227" customFormat="1" ht="20.25">
      <c r="A387" s="181"/>
      <c r="B387" s="182"/>
      <c r="C387" s="186"/>
      <c r="D387" s="230"/>
      <c r="E387" s="182"/>
      <c r="F387" s="182"/>
      <c r="G387" s="182"/>
      <c r="H387" s="183"/>
      <c r="I387" s="184"/>
      <c r="J387" s="184"/>
      <c r="K387" s="224"/>
      <c r="L387" s="224"/>
      <c r="M387" s="224"/>
      <c r="N387" s="224"/>
      <c r="O387" s="224"/>
      <c r="P387" s="185"/>
      <c r="Q387" s="225"/>
      <c r="R387" s="182" t="str">
        <f ca="1">IF(ISERROR($V387),"",OFFSET('Smelter Look-up'!$C$4,$V387-4,0)&amp;"")</f>
        <v/>
      </c>
      <c r="S387" s="181" t="str">
        <f t="shared" ca="1" si="1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20"/>
        <v>0</v>
      </c>
      <c r="AB387" s="228" t="str">
        <f t="shared" si="21"/>
        <v/>
      </c>
    </row>
    <row r="388" spans="1:28" s="227" customFormat="1" ht="20.25">
      <c r="A388" s="181"/>
      <c r="B388" s="182"/>
      <c r="C388" s="186"/>
      <c r="D388" s="230"/>
      <c r="E388" s="182"/>
      <c r="F388" s="182"/>
      <c r="G388" s="182"/>
      <c r="H388" s="183"/>
      <c r="I388" s="184"/>
      <c r="J388" s="184"/>
      <c r="K388" s="224"/>
      <c r="L388" s="224"/>
      <c r="M388" s="224"/>
      <c r="N388" s="224"/>
      <c r="O388" s="224"/>
      <c r="P388" s="185"/>
      <c r="Q388" s="225"/>
      <c r="R388" s="182" t="str">
        <f ca="1">IF(ISERROR($V388),"",OFFSET('Smelter Look-up'!$C$4,$V388-4,0)&amp;"")</f>
        <v/>
      </c>
      <c r="S388" s="181" t="str">
        <f t="shared" ca="1" si="1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20"/>
        <v>0</v>
      </c>
      <c r="AB388" s="228" t="str">
        <f t="shared" si="21"/>
        <v/>
      </c>
    </row>
    <row r="389" spans="1:28" s="227" customFormat="1" ht="20.25">
      <c r="A389" s="181"/>
      <c r="B389" s="182"/>
      <c r="C389" s="186"/>
      <c r="D389" s="230"/>
      <c r="E389" s="182"/>
      <c r="F389" s="182"/>
      <c r="G389" s="182"/>
      <c r="H389" s="183"/>
      <c r="I389" s="184"/>
      <c r="J389" s="184"/>
      <c r="K389" s="224"/>
      <c r="L389" s="224"/>
      <c r="M389" s="224"/>
      <c r="N389" s="224"/>
      <c r="O389" s="224"/>
      <c r="P389" s="185"/>
      <c r="Q389" s="225"/>
      <c r="R389" s="182" t="str">
        <f ca="1">IF(ISERROR($V389),"",OFFSET('Smelter Look-up'!$C$4,$V389-4,0)&amp;"")</f>
        <v/>
      </c>
      <c r="S389" s="181" t="str">
        <f t="shared" ref="S389" ca="1" si="22">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23">IF(AND(C389="Smelter not listed",OR(LEN(D389)=0,LEN(E389)=0)),1,0)</f>
        <v>0</v>
      </c>
      <c r="AB389" s="228" t="str">
        <f t="shared" ref="AB389" si="24">B389&amp;C389</f>
        <v/>
      </c>
    </row>
    <row r="390" spans="1:28" s="227" customFormat="1" ht="20.25">
      <c r="A390" s="181"/>
      <c r="B390" s="182"/>
      <c r="C390" s="186"/>
      <c r="D390" s="230"/>
      <c r="E390" s="182"/>
      <c r="F390" s="182"/>
      <c r="G390" s="182"/>
      <c r="H390" s="183"/>
      <c r="I390" s="184"/>
      <c r="J390" s="184"/>
      <c r="K390" s="224"/>
      <c r="L390" s="224"/>
      <c r="M390" s="224"/>
      <c r="N390" s="224"/>
      <c r="O390" s="224"/>
      <c r="P390" s="185"/>
      <c r="Q390" s="225"/>
      <c r="R390" s="182" t="str">
        <f ca="1">IF(ISERROR($V390),"",OFFSET('Smelter Look-up'!$C$4,$V390-4,0)&amp;"")</f>
        <v/>
      </c>
      <c r="S390" s="181" t="str">
        <f t="shared" ref="S390:S421" ca="1" si="25">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26">IF(AND(C390="Smelter not listed",OR(LEN(D390)=0,LEN(E390)=0)),1,0)</f>
        <v>0</v>
      </c>
      <c r="AB390" s="228" t="str">
        <f t="shared" ref="AB390:AB421" si="27">B390&amp;C390</f>
        <v/>
      </c>
    </row>
    <row r="391" spans="1:28" s="227" customFormat="1" ht="20.25">
      <c r="A391" s="181"/>
      <c r="B391" s="182"/>
      <c r="C391" s="186"/>
      <c r="D391" s="230"/>
      <c r="E391" s="182"/>
      <c r="F391" s="182"/>
      <c r="G391" s="182"/>
      <c r="H391" s="183"/>
      <c r="I391" s="184"/>
      <c r="J391" s="184"/>
      <c r="K391" s="224"/>
      <c r="L391" s="224"/>
      <c r="M391" s="224"/>
      <c r="N391" s="224"/>
      <c r="O391" s="224"/>
      <c r="P391" s="185"/>
      <c r="Q391" s="225"/>
      <c r="R391" s="182" t="str">
        <f ca="1">IF(ISERROR($V391),"",OFFSET('Smelter Look-up'!$C$4,$V391-4,0)&amp;"")</f>
        <v/>
      </c>
      <c r="S391" s="181" t="str">
        <f t="shared" ca="1" si="2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26"/>
        <v>0</v>
      </c>
      <c r="AB391" s="228" t="str">
        <f t="shared" si="27"/>
        <v/>
      </c>
    </row>
    <row r="392" spans="1:28" s="227" customFormat="1" ht="20.25">
      <c r="A392" s="181"/>
      <c r="B392" s="182"/>
      <c r="C392" s="186"/>
      <c r="D392" s="230"/>
      <c r="E392" s="182"/>
      <c r="F392" s="182"/>
      <c r="G392" s="182"/>
      <c r="H392" s="183"/>
      <c r="I392" s="184"/>
      <c r="J392" s="184"/>
      <c r="K392" s="224"/>
      <c r="L392" s="224"/>
      <c r="M392" s="224"/>
      <c r="N392" s="224"/>
      <c r="O392" s="224"/>
      <c r="P392" s="185"/>
      <c r="Q392" s="225"/>
      <c r="R392" s="182" t="str">
        <f ca="1">IF(ISERROR($V392),"",OFFSET('Smelter Look-up'!$C$4,$V392-4,0)&amp;"")</f>
        <v/>
      </c>
      <c r="S392" s="181" t="str">
        <f t="shared" ca="1" si="2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26"/>
        <v>0</v>
      </c>
      <c r="AB392" s="228" t="str">
        <f t="shared" si="27"/>
        <v/>
      </c>
    </row>
    <row r="393" spans="1:28" s="227" customFormat="1" ht="20.25">
      <c r="A393" s="181"/>
      <c r="B393" s="182"/>
      <c r="C393" s="186"/>
      <c r="D393" s="230"/>
      <c r="E393" s="182"/>
      <c r="F393" s="182"/>
      <c r="G393" s="182"/>
      <c r="H393" s="183"/>
      <c r="I393" s="184"/>
      <c r="J393" s="184"/>
      <c r="K393" s="224"/>
      <c r="L393" s="224"/>
      <c r="M393" s="224"/>
      <c r="N393" s="224"/>
      <c r="O393" s="224"/>
      <c r="P393" s="185"/>
      <c r="Q393" s="225"/>
      <c r="R393" s="182" t="str">
        <f ca="1">IF(ISERROR($V393),"",OFFSET('Smelter Look-up'!$C$4,$V393-4,0)&amp;"")</f>
        <v/>
      </c>
      <c r="S393" s="181" t="str">
        <f t="shared" ca="1" si="2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26"/>
        <v>0</v>
      </c>
      <c r="AB393" s="228" t="str">
        <f t="shared" si="27"/>
        <v/>
      </c>
    </row>
    <row r="394" spans="1:28" s="227" customFormat="1" ht="20.25">
      <c r="A394" s="181"/>
      <c r="B394" s="182"/>
      <c r="C394" s="186"/>
      <c r="D394" s="230"/>
      <c r="E394" s="182"/>
      <c r="F394" s="182"/>
      <c r="G394" s="182"/>
      <c r="H394" s="183"/>
      <c r="I394" s="184"/>
      <c r="J394" s="184"/>
      <c r="K394" s="224"/>
      <c r="L394" s="224"/>
      <c r="M394" s="224"/>
      <c r="N394" s="224"/>
      <c r="O394" s="224"/>
      <c r="P394" s="185"/>
      <c r="Q394" s="225"/>
      <c r="R394" s="182" t="str">
        <f ca="1">IF(ISERROR($V394),"",OFFSET('Smelter Look-up'!$C$4,$V394-4,0)&amp;"")</f>
        <v/>
      </c>
      <c r="S394" s="181" t="str">
        <f t="shared" ca="1" si="2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26"/>
        <v>0</v>
      </c>
      <c r="AB394" s="228" t="str">
        <f t="shared" si="27"/>
        <v/>
      </c>
    </row>
    <row r="395" spans="1:28" s="227" customFormat="1" ht="20.25">
      <c r="A395" s="181"/>
      <c r="B395" s="182"/>
      <c r="C395" s="186"/>
      <c r="D395" s="230"/>
      <c r="E395" s="182"/>
      <c r="F395" s="182"/>
      <c r="G395" s="182"/>
      <c r="H395" s="183"/>
      <c r="I395" s="184"/>
      <c r="J395" s="184"/>
      <c r="K395" s="224"/>
      <c r="L395" s="224"/>
      <c r="M395" s="224"/>
      <c r="N395" s="224"/>
      <c r="O395" s="224"/>
      <c r="P395" s="185"/>
      <c r="Q395" s="225"/>
      <c r="R395" s="182" t="str">
        <f ca="1">IF(ISERROR($V395),"",OFFSET('Smelter Look-up'!$C$4,$V395-4,0)&amp;"")</f>
        <v/>
      </c>
      <c r="S395" s="181" t="str">
        <f t="shared" ca="1" si="2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26"/>
        <v>0</v>
      </c>
      <c r="AB395" s="228" t="str">
        <f t="shared" si="27"/>
        <v/>
      </c>
    </row>
    <row r="396" spans="1:28" s="227" customFormat="1" ht="20.25">
      <c r="A396" s="181"/>
      <c r="B396" s="182"/>
      <c r="C396" s="186"/>
      <c r="D396" s="230"/>
      <c r="E396" s="182"/>
      <c r="F396" s="182"/>
      <c r="G396" s="182"/>
      <c r="H396" s="183"/>
      <c r="I396" s="184"/>
      <c r="J396" s="184"/>
      <c r="K396" s="224"/>
      <c r="L396" s="224"/>
      <c r="M396" s="224"/>
      <c r="N396" s="224"/>
      <c r="O396" s="224"/>
      <c r="P396" s="185"/>
      <c r="Q396" s="225"/>
      <c r="R396" s="182" t="str">
        <f ca="1">IF(ISERROR($V396),"",OFFSET('Smelter Look-up'!$C$4,$V396-4,0)&amp;"")</f>
        <v/>
      </c>
      <c r="S396" s="181" t="str">
        <f t="shared" ca="1" si="2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26"/>
        <v>0</v>
      </c>
      <c r="AB396" s="228" t="str">
        <f t="shared" si="27"/>
        <v/>
      </c>
    </row>
    <row r="397" spans="1:28" s="227" customFormat="1" ht="20.25">
      <c r="A397" s="181"/>
      <c r="B397" s="182"/>
      <c r="C397" s="186"/>
      <c r="D397" s="230"/>
      <c r="E397" s="182"/>
      <c r="F397" s="182"/>
      <c r="G397" s="182"/>
      <c r="H397" s="183"/>
      <c r="I397" s="184"/>
      <c r="J397" s="184"/>
      <c r="K397" s="224"/>
      <c r="L397" s="224"/>
      <c r="M397" s="224"/>
      <c r="N397" s="224"/>
      <c r="O397" s="224"/>
      <c r="P397" s="185"/>
      <c r="Q397" s="225"/>
      <c r="R397" s="182" t="str">
        <f ca="1">IF(ISERROR($V397),"",OFFSET('Smelter Look-up'!$C$4,$V397-4,0)&amp;"")</f>
        <v/>
      </c>
      <c r="S397" s="181" t="str">
        <f t="shared" ca="1" si="2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26"/>
        <v>0</v>
      </c>
      <c r="AB397" s="228" t="str">
        <f t="shared" si="27"/>
        <v/>
      </c>
    </row>
    <row r="398" spans="1:28" s="227" customFormat="1" ht="20.25">
      <c r="A398" s="181"/>
      <c r="B398" s="182"/>
      <c r="C398" s="186"/>
      <c r="D398" s="230"/>
      <c r="E398" s="182"/>
      <c r="F398" s="182"/>
      <c r="G398" s="182"/>
      <c r="H398" s="183"/>
      <c r="I398" s="184"/>
      <c r="J398" s="184"/>
      <c r="K398" s="224"/>
      <c r="L398" s="224"/>
      <c r="M398" s="224"/>
      <c r="N398" s="224"/>
      <c r="O398" s="224"/>
      <c r="P398" s="185"/>
      <c r="Q398" s="225"/>
      <c r="R398" s="182" t="str">
        <f ca="1">IF(ISERROR($V398),"",OFFSET('Smelter Look-up'!$C$4,$V398-4,0)&amp;"")</f>
        <v/>
      </c>
      <c r="S398" s="181" t="str">
        <f t="shared" ca="1" si="2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26"/>
        <v>0</v>
      </c>
      <c r="AB398" s="228" t="str">
        <f t="shared" si="27"/>
        <v/>
      </c>
    </row>
    <row r="399" spans="1:28" s="227" customFormat="1" ht="20.25">
      <c r="A399" s="181"/>
      <c r="B399" s="182"/>
      <c r="C399" s="186"/>
      <c r="D399" s="230"/>
      <c r="E399" s="182"/>
      <c r="F399" s="182"/>
      <c r="G399" s="182"/>
      <c r="H399" s="183"/>
      <c r="I399" s="184"/>
      <c r="J399" s="184"/>
      <c r="K399" s="224"/>
      <c r="L399" s="224"/>
      <c r="M399" s="224"/>
      <c r="N399" s="224"/>
      <c r="O399" s="224"/>
      <c r="P399" s="185"/>
      <c r="Q399" s="225"/>
      <c r="R399" s="182" t="str">
        <f ca="1">IF(ISERROR($V399),"",OFFSET('Smelter Look-up'!$C$4,$V399-4,0)&amp;"")</f>
        <v/>
      </c>
      <c r="S399" s="181" t="str">
        <f t="shared" ca="1" si="2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26"/>
        <v>0</v>
      </c>
      <c r="AB399" s="228" t="str">
        <f t="shared" si="27"/>
        <v/>
      </c>
    </row>
    <row r="400" spans="1:28" s="227" customFormat="1" ht="20.25">
      <c r="A400" s="181"/>
      <c r="B400" s="182"/>
      <c r="C400" s="186"/>
      <c r="D400" s="230"/>
      <c r="E400" s="182"/>
      <c r="F400" s="182"/>
      <c r="G400" s="182"/>
      <c r="H400" s="183"/>
      <c r="I400" s="184"/>
      <c r="J400" s="184"/>
      <c r="K400" s="224"/>
      <c r="L400" s="224"/>
      <c r="M400" s="224"/>
      <c r="N400" s="224"/>
      <c r="O400" s="224"/>
      <c r="P400" s="185"/>
      <c r="Q400" s="225"/>
      <c r="R400" s="182" t="str">
        <f ca="1">IF(ISERROR($V400),"",OFFSET('Smelter Look-up'!$C$4,$V400-4,0)&amp;"")</f>
        <v/>
      </c>
      <c r="S400" s="181" t="str">
        <f t="shared" ca="1" si="2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26"/>
        <v>0</v>
      </c>
      <c r="AB400" s="228" t="str">
        <f t="shared" si="27"/>
        <v/>
      </c>
    </row>
    <row r="401" spans="1:28" s="227" customFormat="1" ht="20.25">
      <c r="A401" s="181"/>
      <c r="B401" s="182"/>
      <c r="C401" s="186"/>
      <c r="D401" s="230"/>
      <c r="E401" s="182"/>
      <c r="F401" s="182"/>
      <c r="G401" s="182"/>
      <c r="H401" s="183"/>
      <c r="I401" s="184"/>
      <c r="J401" s="184"/>
      <c r="K401" s="224"/>
      <c r="L401" s="224"/>
      <c r="M401" s="224"/>
      <c r="N401" s="224"/>
      <c r="O401" s="224"/>
      <c r="P401" s="185"/>
      <c r="Q401" s="225"/>
      <c r="R401" s="182" t="str">
        <f ca="1">IF(ISERROR($V401),"",OFFSET('Smelter Look-up'!$C$4,$V401-4,0)&amp;"")</f>
        <v/>
      </c>
      <c r="S401" s="181" t="str">
        <f t="shared" ca="1" si="2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26"/>
        <v>0</v>
      </c>
      <c r="AB401" s="228" t="str">
        <f t="shared" si="27"/>
        <v/>
      </c>
    </row>
    <row r="402" spans="1:28" s="227" customFormat="1" ht="20.25">
      <c r="A402" s="181"/>
      <c r="B402" s="182"/>
      <c r="C402" s="186"/>
      <c r="D402" s="230"/>
      <c r="E402" s="182"/>
      <c r="F402" s="182"/>
      <c r="G402" s="182"/>
      <c r="H402" s="183"/>
      <c r="I402" s="184"/>
      <c r="J402" s="184"/>
      <c r="K402" s="224"/>
      <c r="L402" s="224"/>
      <c r="M402" s="224"/>
      <c r="N402" s="224"/>
      <c r="O402" s="224"/>
      <c r="P402" s="185"/>
      <c r="Q402" s="225"/>
      <c r="R402" s="182" t="str">
        <f ca="1">IF(ISERROR($V402),"",OFFSET('Smelter Look-up'!$C$4,$V402-4,0)&amp;"")</f>
        <v/>
      </c>
      <c r="S402" s="181" t="str">
        <f t="shared" ca="1" si="2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26"/>
        <v>0</v>
      </c>
      <c r="AB402" s="228" t="str">
        <f t="shared" si="27"/>
        <v/>
      </c>
    </row>
    <row r="403" spans="1:28" s="227" customFormat="1" ht="20.25">
      <c r="A403" s="181"/>
      <c r="B403" s="182"/>
      <c r="C403" s="186"/>
      <c r="D403" s="230"/>
      <c r="E403" s="182"/>
      <c r="F403" s="182"/>
      <c r="G403" s="182"/>
      <c r="H403" s="183"/>
      <c r="I403" s="184"/>
      <c r="J403" s="184"/>
      <c r="K403" s="224"/>
      <c r="L403" s="224"/>
      <c r="M403" s="224"/>
      <c r="N403" s="224"/>
      <c r="O403" s="224"/>
      <c r="P403" s="185"/>
      <c r="Q403" s="225"/>
      <c r="R403" s="182" t="str">
        <f ca="1">IF(ISERROR($V403),"",OFFSET('Smelter Look-up'!$C$4,$V403-4,0)&amp;"")</f>
        <v/>
      </c>
      <c r="S403" s="181" t="str">
        <f t="shared" ca="1" si="2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26"/>
        <v>0</v>
      </c>
      <c r="AB403" s="228" t="str">
        <f t="shared" si="27"/>
        <v/>
      </c>
    </row>
    <row r="404" spans="1:28" s="227" customFormat="1" ht="20.25">
      <c r="A404" s="181"/>
      <c r="B404" s="182"/>
      <c r="C404" s="186"/>
      <c r="D404" s="230"/>
      <c r="E404" s="182"/>
      <c r="F404" s="182"/>
      <c r="G404" s="182"/>
      <c r="H404" s="183"/>
      <c r="I404" s="184"/>
      <c r="J404" s="184"/>
      <c r="K404" s="224"/>
      <c r="L404" s="224"/>
      <c r="M404" s="224"/>
      <c r="N404" s="224"/>
      <c r="O404" s="224"/>
      <c r="P404" s="185"/>
      <c r="Q404" s="225"/>
      <c r="R404" s="182" t="str">
        <f ca="1">IF(ISERROR($V404),"",OFFSET('Smelter Look-up'!$C$4,$V404-4,0)&amp;"")</f>
        <v/>
      </c>
      <c r="S404" s="181" t="str">
        <f t="shared" ca="1" si="2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26"/>
        <v>0</v>
      </c>
      <c r="AB404" s="228" t="str">
        <f t="shared" si="27"/>
        <v/>
      </c>
    </row>
    <row r="405" spans="1:28" s="227" customFormat="1" ht="20.25">
      <c r="A405" s="181"/>
      <c r="B405" s="182"/>
      <c r="C405" s="186"/>
      <c r="D405" s="230"/>
      <c r="E405" s="182"/>
      <c r="F405" s="182"/>
      <c r="G405" s="182"/>
      <c r="H405" s="183"/>
      <c r="I405" s="184"/>
      <c r="J405" s="184"/>
      <c r="K405" s="224"/>
      <c r="L405" s="224"/>
      <c r="M405" s="224"/>
      <c r="N405" s="224"/>
      <c r="O405" s="224"/>
      <c r="P405" s="185"/>
      <c r="Q405" s="225"/>
      <c r="R405" s="182" t="str">
        <f ca="1">IF(ISERROR($V405),"",OFFSET('Smelter Look-up'!$C$4,$V405-4,0)&amp;"")</f>
        <v/>
      </c>
      <c r="S405" s="181" t="str">
        <f t="shared" ca="1" si="2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26"/>
        <v>0</v>
      </c>
      <c r="AB405" s="228" t="str">
        <f t="shared" si="27"/>
        <v/>
      </c>
    </row>
    <row r="406" spans="1:28" s="227" customFormat="1" ht="20.25">
      <c r="A406" s="181"/>
      <c r="B406" s="182"/>
      <c r="C406" s="186"/>
      <c r="D406" s="230"/>
      <c r="E406" s="182"/>
      <c r="F406" s="182"/>
      <c r="G406" s="182"/>
      <c r="H406" s="183"/>
      <c r="I406" s="184"/>
      <c r="J406" s="184"/>
      <c r="K406" s="224"/>
      <c r="L406" s="224"/>
      <c r="M406" s="224"/>
      <c r="N406" s="224"/>
      <c r="O406" s="224"/>
      <c r="P406" s="185"/>
      <c r="Q406" s="225"/>
      <c r="R406" s="182" t="str">
        <f ca="1">IF(ISERROR($V406),"",OFFSET('Smelter Look-up'!$C$4,$V406-4,0)&amp;"")</f>
        <v/>
      </c>
      <c r="S406" s="181" t="str">
        <f t="shared" ca="1" si="2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26"/>
        <v>0</v>
      </c>
      <c r="AB406" s="228" t="str">
        <f t="shared" si="27"/>
        <v/>
      </c>
    </row>
    <row r="407" spans="1:28" s="227" customFormat="1" ht="20.25">
      <c r="A407" s="181"/>
      <c r="B407" s="182"/>
      <c r="C407" s="186"/>
      <c r="D407" s="230"/>
      <c r="E407" s="182"/>
      <c r="F407" s="182"/>
      <c r="G407" s="182"/>
      <c r="H407" s="183"/>
      <c r="I407" s="184"/>
      <c r="J407" s="184"/>
      <c r="K407" s="224"/>
      <c r="L407" s="224"/>
      <c r="M407" s="224"/>
      <c r="N407" s="224"/>
      <c r="O407" s="224"/>
      <c r="P407" s="185"/>
      <c r="Q407" s="225"/>
      <c r="R407" s="182" t="str">
        <f ca="1">IF(ISERROR($V407),"",OFFSET('Smelter Look-up'!$C$4,$V407-4,0)&amp;"")</f>
        <v/>
      </c>
      <c r="S407" s="181" t="str">
        <f t="shared" ca="1" si="2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26"/>
        <v>0</v>
      </c>
      <c r="AB407" s="228" t="str">
        <f t="shared" si="27"/>
        <v/>
      </c>
    </row>
    <row r="408" spans="1:28" s="227" customFormat="1" ht="20.25">
      <c r="A408" s="181"/>
      <c r="B408" s="182"/>
      <c r="C408" s="186"/>
      <c r="D408" s="230"/>
      <c r="E408" s="182"/>
      <c r="F408" s="182"/>
      <c r="G408" s="182"/>
      <c r="H408" s="183"/>
      <c r="I408" s="184"/>
      <c r="J408" s="184"/>
      <c r="K408" s="224"/>
      <c r="L408" s="224"/>
      <c r="M408" s="224"/>
      <c r="N408" s="224"/>
      <c r="O408" s="224"/>
      <c r="P408" s="185"/>
      <c r="Q408" s="225"/>
      <c r="R408" s="182" t="str">
        <f ca="1">IF(ISERROR($V408),"",OFFSET('Smelter Look-up'!$C$4,$V408-4,0)&amp;"")</f>
        <v/>
      </c>
      <c r="S408" s="181" t="str">
        <f t="shared" ca="1" si="2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26"/>
        <v>0</v>
      </c>
      <c r="AB408" s="228" t="str">
        <f t="shared" si="27"/>
        <v/>
      </c>
    </row>
    <row r="409" spans="1:28" s="227" customFormat="1" ht="20.25">
      <c r="A409" s="181"/>
      <c r="B409" s="182"/>
      <c r="C409" s="186"/>
      <c r="D409" s="230"/>
      <c r="E409" s="182"/>
      <c r="F409" s="182"/>
      <c r="G409" s="182"/>
      <c r="H409" s="183"/>
      <c r="I409" s="184"/>
      <c r="J409" s="184"/>
      <c r="K409" s="224"/>
      <c r="L409" s="224"/>
      <c r="M409" s="224"/>
      <c r="N409" s="224"/>
      <c r="O409" s="224"/>
      <c r="P409" s="185"/>
      <c r="Q409" s="225"/>
      <c r="R409" s="182" t="str">
        <f ca="1">IF(ISERROR($V409),"",OFFSET('Smelter Look-up'!$C$4,$V409-4,0)&amp;"")</f>
        <v/>
      </c>
      <c r="S409" s="181" t="str">
        <f t="shared" ca="1" si="2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26"/>
        <v>0</v>
      </c>
      <c r="AB409" s="228" t="str">
        <f t="shared" si="27"/>
        <v/>
      </c>
    </row>
    <row r="410" spans="1:28" s="227" customFormat="1" ht="20.25">
      <c r="A410" s="181"/>
      <c r="B410" s="182"/>
      <c r="C410" s="186"/>
      <c r="D410" s="230"/>
      <c r="E410" s="182"/>
      <c r="F410" s="182"/>
      <c r="G410" s="182"/>
      <c r="H410" s="183"/>
      <c r="I410" s="184"/>
      <c r="J410" s="184"/>
      <c r="K410" s="224"/>
      <c r="L410" s="224"/>
      <c r="M410" s="224"/>
      <c r="N410" s="224"/>
      <c r="O410" s="224"/>
      <c r="P410" s="185"/>
      <c r="Q410" s="225"/>
      <c r="R410" s="182" t="str">
        <f ca="1">IF(ISERROR($V410),"",OFFSET('Smelter Look-up'!$C$4,$V410-4,0)&amp;"")</f>
        <v/>
      </c>
      <c r="S410" s="181" t="str">
        <f t="shared" ca="1" si="2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26"/>
        <v>0</v>
      </c>
      <c r="AB410" s="228" t="str">
        <f t="shared" si="27"/>
        <v/>
      </c>
    </row>
    <row r="411" spans="1:28" s="227" customFormat="1" ht="20.25">
      <c r="A411" s="181"/>
      <c r="B411" s="182"/>
      <c r="C411" s="186"/>
      <c r="D411" s="230"/>
      <c r="E411" s="182"/>
      <c r="F411" s="182"/>
      <c r="G411" s="182"/>
      <c r="H411" s="183"/>
      <c r="I411" s="184"/>
      <c r="J411" s="184"/>
      <c r="K411" s="224"/>
      <c r="L411" s="224"/>
      <c r="M411" s="224"/>
      <c r="N411" s="224"/>
      <c r="O411" s="224"/>
      <c r="P411" s="185"/>
      <c r="Q411" s="225"/>
      <c r="R411" s="182" t="str">
        <f ca="1">IF(ISERROR($V411),"",OFFSET('Smelter Look-up'!$C$4,$V411-4,0)&amp;"")</f>
        <v/>
      </c>
      <c r="S411" s="181" t="str">
        <f t="shared" ca="1" si="2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26"/>
        <v>0</v>
      </c>
      <c r="AB411" s="228" t="str">
        <f t="shared" si="27"/>
        <v/>
      </c>
    </row>
    <row r="412" spans="1:28" s="227" customFormat="1" ht="20.25">
      <c r="A412" s="181"/>
      <c r="B412" s="182"/>
      <c r="C412" s="186"/>
      <c r="D412" s="230"/>
      <c r="E412" s="182"/>
      <c r="F412" s="182"/>
      <c r="G412" s="182"/>
      <c r="H412" s="183"/>
      <c r="I412" s="184"/>
      <c r="J412" s="184"/>
      <c r="K412" s="224"/>
      <c r="L412" s="224"/>
      <c r="M412" s="224"/>
      <c r="N412" s="224"/>
      <c r="O412" s="224"/>
      <c r="P412" s="185"/>
      <c r="Q412" s="225"/>
      <c r="R412" s="182" t="str">
        <f ca="1">IF(ISERROR($V412),"",OFFSET('Smelter Look-up'!$C$4,$V412-4,0)&amp;"")</f>
        <v/>
      </c>
      <c r="S412" s="181" t="str">
        <f t="shared" ca="1" si="2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26"/>
        <v>0</v>
      </c>
      <c r="AB412" s="228" t="str">
        <f t="shared" si="27"/>
        <v/>
      </c>
    </row>
    <row r="413" spans="1:28" s="227" customFormat="1" ht="20.25">
      <c r="A413" s="181"/>
      <c r="B413" s="182"/>
      <c r="C413" s="186"/>
      <c r="D413" s="230"/>
      <c r="E413" s="182"/>
      <c r="F413" s="182"/>
      <c r="G413" s="182"/>
      <c r="H413" s="183"/>
      <c r="I413" s="184"/>
      <c r="J413" s="184"/>
      <c r="K413" s="224"/>
      <c r="L413" s="224"/>
      <c r="M413" s="224"/>
      <c r="N413" s="224"/>
      <c r="O413" s="224"/>
      <c r="P413" s="185"/>
      <c r="Q413" s="225"/>
      <c r="R413" s="182" t="str">
        <f ca="1">IF(ISERROR($V413),"",OFFSET('Smelter Look-up'!$C$4,$V413-4,0)&amp;"")</f>
        <v/>
      </c>
      <c r="S413" s="181" t="str">
        <f t="shared" ca="1" si="2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26"/>
        <v>0</v>
      </c>
      <c r="AB413" s="228" t="str">
        <f t="shared" si="27"/>
        <v/>
      </c>
    </row>
    <row r="414" spans="1:28" s="227" customFormat="1" ht="20.25">
      <c r="A414" s="181"/>
      <c r="B414" s="182"/>
      <c r="C414" s="186"/>
      <c r="D414" s="230"/>
      <c r="E414" s="182"/>
      <c r="F414" s="182"/>
      <c r="G414" s="182"/>
      <c r="H414" s="183"/>
      <c r="I414" s="184"/>
      <c r="J414" s="184"/>
      <c r="K414" s="224"/>
      <c r="L414" s="224"/>
      <c r="M414" s="224"/>
      <c r="N414" s="224"/>
      <c r="O414" s="224"/>
      <c r="P414" s="185"/>
      <c r="Q414" s="225"/>
      <c r="R414" s="182" t="str">
        <f ca="1">IF(ISERROR($V414),"",OFFSET('Smelter Look-up'!$C$4,$V414-4,0)&amp;"")</f>
        <v/>
      </c>
      <c r="S414" s="181" t="str">
        <f t="shared" ca="1" si="2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26"/>
        <v>0</v>
      </c>
      <c r="AB414" s="228" t="str">
        <f t="shared" si="27"/>
        <v/>
      </c>
    </row>
    <row r="415" spans="1:28" s="227" customFormat="1" ht="20.25">
      <c r="A415" s="181"/>
      <c r="B415" s="182"/>
      <c r="C415" s="186"/>
      <c r="D415" s="230"/>
      <c r="E415" s="182"/>
      <c r="F415" s="182"/>
      <c r="G415" s="182"/>
      <c r="H415" s="183"/>
      <c r="I415" s="184"/>
      <c r="J415" s="184"/>
      <c r="K415" s="224"/>
      <c r="L415" s="224"/>
      <c r="M415" s="224"/>
      <c r="N415" s="224"/>
      <c r="O415" s="224"/>
      <c r="P415" s="185"/>
      <c r="Q415" s="225"/>
      <c r="R415" s="182" t="str">
        <f ca="1">IF(ISERROR($V415),"",OFFSET('Smelter Look-up'!$C$4,$V415-4,0)&amp;"")</f>
        <v/>
      </c>
      <c r="S415" s="181" t="str">
        <f t="shared" ca="1" si="2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26"/>
        <v>0</v>
      </c>
      <c r="AB415" s="228" t="str">
        <f t="shared" si="27"/>
        <v/>
      </c>
    </row>
    <row r="416" spans="1:28" s="227" customFormat="1" ht="20.25">
      <c r="A416" s="181"/>
      <c r="B416" s="182"/>
      <c r="C416" s="186"/>
      <c r="D416" s="230"/>
      <c r="E416" s="182"/>
      <c r="F416" s="182"/>
      <c r="G416" s="182"/>
      <c r="H416" s="183"/>
      <c r="I416" s="184"/>
      <c r="J416" s="184"/>
      <c r="K416" s="224"/>
      <c r="L416" s="224"/>
      <c r="M416" s="224"/>
      <c r="N416" s="224"/>
      <c r="O416" s="224"/>
      <c r="P416" s="185"/>
      <c r="Q416" s="225"/>
      <c r="R416" s="182" t="str">
        <f ca="1">IF(ISERROR($V416),"",OFFSET('Smelter Look-up'!$C$4,$V416-4,0)&amp;"")</f>
        <v/>
      </c>
      <c r="S416" s="181" t="str">
        <f t="shared" ca="1" si="2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26"/>
        <v>0</v>
      </c>
      <c r="AB416" s="228" t="str">
        <f t="shared" si="27"/>
        <v/>
      </c>
    </row>
    <row r="417" spans="1:28" s="227" customFormat="1" ht="20.25">
      <c r="A417" s="181"/>
      <c r="B417" s="182"/>
      <c r="C417" s="186"/>
      <c r="D417" s="230"/>
      <c r="E417" s="182"/>
      <c r="F417" s="182"/>
      <c r="G417" s="182"/>
      <c r="H417" s="183"/>
      <c r="I417" s="184"/>
      <c r="J417" s="184"/>
      <c r="K417" s="224"/>
      <c r="L417" s="224"/>
      <c r="M417" s="224"/>
      <c r="N417" s="224"/>
      <c r="O417" s="224"/>
      <c r="P417" s="185"/>
      <c r="Q417" s="225"/>
      <c r="R417" s="182" t="str">
        <f ca="1">IF(ISERROR($V417),"",OFFSET('Smelter Look-up'!$C$4,$V417-4,0)&amp;"")</f>
        <v/>
      </c>
      <c r="S417" s="181" t="str">
        <f t="shared" ca="1" si="2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26"/>
        <v>0</v>
      </c>
      <c r="AB417" s="228" t="str">
        <f t="shared" si="27"/>
        <v/>
      </c>
    </row>
    <row r="418" spans="1:28" s="227" customFormat="1" ht="20.25">
      <c r="A418" s="181"/>
      <c r="B418" s="182"/>
      <c r="C418" s="186"/>
      <c r="D418" s="230"/>
      <c r="E418" s="182"/>
      <c r="F418" s="182"/>
      <c r="G418" s="182"/>
      <c r="H418" s="183"/>
      <c r="I418" s="184"/>
      <c r="J418" s="184"/>
      <c r="K418" s="224"/>
      <c r="L418" s="224"/>
      <c r="M418" s="224"/>
      <c r="N418" s="224"/>
      <c r="O418" s="224"/>
      <c r="P418" s="185"/>
      <c r="Q418" s="225"/>
      <c r="R418" s="182" t="str">
        <f ca="1">IF(ISERROR($V418),"",OFFSET('Smelter Look-up'!$C$4,$V418-4,0)&amp;"")</f>
        <v/>
      </c>
      <c r="S418" s="181" t="str">
        <f t="shared" ca="1" si="2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26"/>
        <v>0</v>
      </c>
      <c r="AB418" s="228" t="str">
        <f t="shared" si="27"/>
        <v/>
      </c>
    </row>
    <row r="419" spans="1:28" s="227" customFormat="1" ht="20.25">
      <c r="A419" s="181"/>
      <c r="B419" s="182"/>
      <c r="C419" s="186"/>
      <c r="D419" s="230"/>
      <c r="E419" s="182"/>
      <c r="F419" s="182"/>
      <c r="G419" s="182"/>
      <c r="H419" s="183"/>
      <c r="I419" s="184"/>
      <c r="J419" s="184"/>
      <c r="K419" s="224"/>
      <c r="L419" s="224"/>
      <c r="M419" s="224"/>
      <c r="N419" s="224"/>
      <c r="O419" s="224"/>
      <c r="P419" s="185"/>
      <c r="Q419" s="225"/>
      <c r="R419" s="182" t="str">
        <f ca="1">IF(ISERROR($V419),"",OFFSET('Smelter Look-up'!$C$4,$V419-4,0)&amp;"")</f>
        <v/>
      </c>
      <c r="S419" s="181" t="str">
        <f t="shared" ca="1" si="2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26"/>
        <v>0</v>
      </c>
      <c r="AB419" s="228" t="str">
        <f t="shared" si="27"/>
        <v/>
      </c>
    </row>
    <row r="420" spans="1:28" s="227" customFormat="1" ht="20.25">
      <c r="A420" s="181"/>
      <c r="B420" s="182"/>
      <c r="C420" s="186"/>
      <c r="D420" s="230"/>
      <c r="E420" s="182"/>
      <c r="F420" s="182"/>
      <c r="G420" s="182"/>
      <c r="H420" s="183"/>
      <c r="I420" s="184"/>
      <c r="J420" s="184"/>
      <c r="K420" s="224"/>
      <c r="L420" s="224"/>
      <c r="M420" s="224"/>
      <c r="N420" s="224"/>
      <c r="O420" s="224"/>
      <c r="P420" s="185"/>
      <c r="Q420" s="225"/>
      <c r="R420" s="182" t="str">
        <f ca="1">IF(ISERROR($V420),"",OFFSET('Smelter Look-up'!$C$4,$V420-4,0)&amp;"")</f>
        <v/>
      </c>
      <c r="S420" s="181" t="str">
        <f t="shared" ca="1" si="2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26"/>
        <v>0</v>
      </c>
      <c r="AB420" s="228" t="str">
        <f t="shared" si="27"/>
        <v/>
      </c>
    </row>
    <row r="421" spans="1:28" s="227" customFormat="1" ht="20.25">
      <c r="A421" s="181"/>
      <c r="B421" s="182"/>
      <c r="C421" s="186"/>
      <c r="D421" s="230"/>
      <c r="E421" s="182"/>
      <c r="F421" s="182"/>
      <c r="G421" s="182"/>
      <c r="H421" s="183"/>
      <c r="I421" s="184"/>
      <c r="J421" s="184"/>
      <c r="K421" s="224"/>
      <c r="L421" s="224"/>
      <c r="M421" s="224"/>
      <c r="N421" s="224"/>
      <c r="O421" s="224"/>
      <c r="P421" s="185"/>
      <c r="Q421" s="225"/>
      <c r="R421" s="182" t="str">
        <f ca="1">IF(ISERROR($V421),"",OFFSET('Smelter Look-up'!$C$4,$V421-4,0)&amp;"")</f>
        <v/>
      </c>
      <c r="S421" s="181" t="str">
        <f t="shared" ca="1" si="2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26"/>
        <v>0</v>
      </c>
      <c r="AB421" s="228" t="str">
        <f t="shared" si="27"/>
        <v/>
      </c>
    </row>
    <row r="422" spans="1:28" s="227" customFormat="1" ht="20.25">
      <c r="A422" s="181"/>
      <c r="B422" s="182"/>
      <c r="C422" s="186"/>
      <c r="D422" s="230"/>
      <c r="E422" s="182"/>
      <c r="F422" s="182"/>
      <c r="G422" s="182"/>
      <c r="H422" s="183"/>
      <c r="I422" s="184"/>
      <c r="J422" s="184"/>
      <c r="K422" s="224"/>
      <c r="L422" s="224"/>
      <c r="M422" s="224"/>
      <c r="N422" s="224"/>
      <c r="O422" s="224"/>
      <c r="P422" s="185"/>
      <c r="Q422" s="225"/>
      <c r="R422" s="182" t="str">
        <f ca="1">IF(ISERROR($V422),"",OFFSET('Smelter Look-up'!$C$4,$V422-4,0)&amp;"")</f>
        <v/>
      </c>
      <c r="S422" s="181" t="str">
        <f t="shared" ref="S422:S452" ca="1" si="28">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29">IF(AND(C422="Smelter not listed",OR(LEN(D422)=0,LEN(E422)=0)),1,0)</f>
        <v>0</v>
      </c>
      <c r="AB422" s="228" t="str">
        <f t="shared" ref="AB422:AB452" si="30">B422&amp;C422</f>
        <v/>
      </c>
    </row>
    <row r="423" spans="1:28" s="227" customFormat="1" ht="20.25">
      <c r="A423" s="181"/>
      <c r="B423" s="182"/>
      <c r="C423" s="186"/>
      <c r="D423" s="230"/>
      <c r="E423" s="182"/>
      <c r="F423" s="182"/>
      <c r="G423" s="182"/>
      <c r="H423" s="183"/>
      <c r="I423" s="184"/>
      <c r="J423" s="184"/>
      <c r="K423" s="224"/>
      <c r="L423" s="224"/>
      <c r="M423" s="224"/>
      <c r="N423" s="224"/>
      <c r="O423" s="224"/>
      <c r="P423" s="185"/>
      <c r="Q423" s="225"/>
      <c r="R423" s="182" t="str">
        <f ca="1">IF(ISERROR($V423),"",OFFSET('Smelter Look-up'!$C$4,$V423-4,0)&amp;"")</f>
        <v/>
      </c>
      <c r="S423" s="181" t="str">
        <f t="shared" ca="1" si="2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29"/>
        <v>0</v>
      </c>
      <c r="AB423" s="228" t="str">
        <f t="shared" si="30"/>
        <v/>
      </c>
    </row>
    <row r="424" spans="1:28" s="227" customFormat="1" ht="20.25">
      <c r="A424" s="181"/>
      <c r="B424" s="182"/>
      <c r="C424" s="186"/>
      <c r="D424" s="230"/>
      <c r="E424" s="182"/>
      <c r="F424" s="182"/>
      <c r="G424" s="182"/>
      <c r="H424" s="183"/>
      <c r="I424" s="184"/>
      <c r="J424" s="184"/>
      <c r="K424" s="224"/>
      <c r="L424" s="224"/>
      <c r="M424" s="224"/>
      <c r="N424" s="224"/>
      <c r="O424" s="224"/>
      <c r="P424" s="185"/>
      <c r="Q424" s="225"/>
      <c r="R424" s="182" t="str">
        <f ca="1">IF(ISERROR($V424),"",OFFSET('Smelter Look-up'!$C$4,$V424-4,0)&amp;"")</f>
        <v/>
      </c>
      <c r="S424" s="181" t="str">
        <f t="shared" ca="1" si="2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29"/>
        <v>0</v>
      </c>
      <c r="AB424" s="228" t="str">
        <f t="shared" si="30"/>
        <v/>
      </c>
    </row>
    <row r="425" spans="1:28" s="227" customFormat="1" ht="20.25">
      <c r="A425" s="181"/>
      <c r="B425" s="182"/>
      <c r="C425" s="186"/>
      <c r="D425" s="230"/>
      <c r="E425" s="182"/>
      <c r="F425" s="182"/>
      <c r="G425" s="182"/>
      <c r="H425" s="183"/>
      <c r="I425" s="184"/>
      <c r="J425" s="184"/>
      <c r="K425" s="224"/>
      <c r="L425" s="224"/>
      <c r="M425" s="224"/>
      <c r="N425" s="224"/>
      <c r="O425" s="224"/>
      <c r="P425" s="185"/>
      <c r="Q425" s="225"/>
      <c r="R425" s="182" t="str">
        <f ca="1">IF(ISERROR($V425),"",OFFSET('Smelter Look-up'!$C$4,$V425-4,0)&amp;"")</f>
        <v/>
      </c>
      <c r="S425" s="181" t="str">
        <f t="shared" ca="1" si="2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29"/>
        <v>0</v>
      </c>
      <c r="AB425" s="228" t="str">
        <f t="shared" si="30"/>
        <v/>
      </c>
    </row>
    <row r="426" spans="1:28" s="227" customFormat="1" ht="20.25">
      <c r="A426" s="181"/>
      <c r="B426" s="182"/>
      <c r="C426" s="186"/>
      <c r="D426" s="230"/>
      <c r="E426" s="182"/>
      <c r="F426" s="182"/>
      <c r="G426" s="182"/>
      <c r="H426" s="183"/>
      <c r="I426" s="184"/>
      <c r="J426" s="184"/>
      <c r="K426" s="224"/>
      <c r="L426" s="224"/>
      <c r="M426" s="224"/>
      <c r="N426" s="224"/>
      <c r="O426" s="224"/>
      <c r="P426" s="185"/>
      <c r="Q426" s="225"/>
      <c r="R426" s="182" t="str">
        <f ca="1">IF(ISERROR($V426),"",OFFSET('Smelter Look-up'!$C$4,$V426-4,0)&amp;"")</f>
        <v/>
      </c>
      <c r="S426" s="181" t="str">
        <f t="shared" ca="1" si="2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29"/>
        <v>0</v>
      </c>
      <c r="AB426" s="228" t="str">
        <f t="shared" si="30"/>
        <v/>
      </c>
    </row>
    <row r="427" spans="1:28" s="227" customFormat="1" ht="20.25">
      <c r="A427" s="181"/>
      <c r="B427" s="182"/>
      <c r="C427" s="186"/>
      <c r="D427" s="230"/>
      <c r="E427" s="182"/>
      <c r="F427" s="182"/>
      <c r="G427" s="182"/>
      <c r="H427" s="183"/>
      <c r="I427" s="184"/>
      <c r="J427" s="184"/>
      <c r="K427" s="224"/>
      <c r="L427" s="224"/>
      <c r="M427" s="224"/>
      <c r="N427" s="224"/>
      <c r="O427" s="224"/>
      <c r="P427" s="185"/>
      <c r="Q427" s="225"/>
      <c r="R427" s="182" t="str">
        <f ca="1">IF(ISERROR($V427),"",OFFSET('Smelter Look-up'!$C$4,$V427-4,0)&amp;"")</f>
        <v/>
      </c>
      <c r="S427" s="181" t="str">
        <f t="shared" ca="1" si="2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29"/>
        <v>0</v>
      </c>
      <c r="AB427" s="228" t="str">
        <f t="shared" si="30"/>
        <v/>
      </c>
    </row>
    <row r="428" spans="1:28" s="227" customFormat="1" ht="20.25">
      <c r="A428" s="181"/>
      <c r="B428" s="182"/>
      <c r="C428" s="186"/>
      <c r="D428" s="230"/>
      <c r="E428" s="182"/>
      <c r="F428" s="182"/>
      <c r="G428" s="182"/>
      <c r="H428" s="183"/>
      <c r="I428" s="184"/>
      <c r="J428" s="184"/>
      <c r="K428" s="224"/>
      <c r="L428" s="224"/>
      <c r="M428" s="224"/>
      <c r="N428" s="224"/>
      <c r="O428" s="224"/>
      <c r="P428" s="185"/>
      <c r="Q428" s="225"/>
      <c r="R428" s="182" t="str">
        <f ca="1">IF(ISERROR($V428),"",OFFSET('Smelter Look-up'!$C$4,$V428-4,0)&amp;"")</f>
        <v/>
      </c>
      <c r="S428" s="181" t="str">
        <f t="shared" ca="1" si="2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29"/>
        <v>0</v>
      </c>
      <c r="AB428" s="228" t="str">
        <f t="shared" si="30"/>
        <v/>
      </c>
    </row>
    <row r="429" spans="1:28" s="227" customFormat="1" ht="20.25">
      <c r="A429" s="181"/>
      <c r="B429" s="182"/>
      <c r="C429" s="186"/>
      <c r="D429" s="230"/>
      <c r="E429" s="182"/>
      <c r="F429" s="182"/>
      <c r="G429" s="182"/>
      <c r="H429" s="183"/>
      <c r="I429" s="184"/>
      <c r="J429" s="184"/>
      <c r="K429" s="224"/>
      <c r="L429" s="224"/>
      <c r="M429" s="224"/>
      <c r="N429" s="224"/>
      <c r="O429" s="224"/>
      <c r="P429" s="185"/>
      <c r="Q429" s="225"/>
      <c r="R429" s="182" t="str">
        <f ca="1">IF(ISERROR($V429),"",OFFSET('Smelter Look-up'!$C$4,$V429-4,0)&amp;"")</f>
        <v/>
      </c>
      <c r="S429" s="181" t="str">
        <f t="shared" ca="1" si="2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29"/>
        <v>0</v>
      </c>
      <c r="AB429" s="228" t="str">
        <f t="shared" si="30"/>
        <v/>
      </c>
    </row>
    <row r="430" spans="1:28" s="227" customFormat="1" ht="20.25">
      <c r="A430" s="181"/>
      <c r="B430" s="182"/>
      <c r="C430" s="186"/>
      <c r="D430" s="230"/>
      <c r="E430" s="182"/>
      <c r="F430" s="182"/>
      <c r="G430" s="182"/>
      <c r="H430" s="183"/>
      <c r="I430" s="184"/>
      <c r="J430" s="184"/>
      <c r="K430" s="224"/>
      <c r="L430" s="224"/>
      <c r="M430" s="224"/>
      <c r="N430" s="224"/>
      <c r="O430" s="224"/>
      <c r="P430" s="185"/>
      <c r="Q430" s="225"/>
      <c r="R430" s="182" t="str">
        <f ca="1">IF(ISERROR($V430),"",OFFSET('Smelter Look-up'!$C$4,$V430-4,0)&amp;"")</f>
        <v/>
      </c>
      <c r="S430" s="181" t="str">
        <f t="shared" ca="1" si="2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29"/>
        <v>0</v>
      </c>
      <c r="AB430" s="228" t="str">
        <f t="shared" si="30"/>
        <v/>
      </c>
    </row>
    <row r="431" spans="1:28" s="227" customFormat="1" ht="20.25">
      <c r="A431" s="181"/>
      <c r="B431" s="182"/>
      <c r="C431" s="186"/>
      <c r="D431" s="230"/>
      <c r="E431" s="182"/>
      <c r="F431" s="182"/>
      <c r="G431" s="182"/>
      <c r="H431" s="183"/>
      <c r="I431" s="184"/>
      <c r="J431" s="184"/>
      <c r="K431" s="224"/>
      <c r="L431" s="224"/>
      <c r="M431" s="224"/>
      <c r="N431" s="224"/>
      <c r="O431" s="224"/>
      <c r="P431" s="185"/>
      <c r="Q431" s="225"/>
      <c r="R431" s="182" t="str">
        <f ca="1">IF(ISERROR($V431),"",OFFSET('Smelter Look-up'!$C$4,$V431-4,0)&amp;"")</f>
        <v/>
      </c>
      <c r="S431" s="181" t="str">
        <f t="shared" ca="1" si="2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29"/>
        <v>0</v>
      </c>
      <c r="AB431" s="228" t="str">
        <f t="shared" si="30"/>
        <v/>
      </c>
    </row>
    <row r="432" spans="1:28" s="227" customFormat="1" ht="20.25">
      <c r="A432" s="181"/>
      <c r="B432" s="182"/>
      <c r="C432" s="186"/>
      <c r="D432" s="230"/>
      <c r="E432" s="182"/>
      <c r="F432" s="182"/>
      <c r="G432" s="182"/>
      <c r="H432" s="183"/>
      <c r="I432" s="184"/>
      <c r="J432" s="184"/>
      <c r="K432" s="224"/>
      <c r="L432" s="224"/>
      <c r="M432" s="224"/>
      <c r="N432" s="224"/>
      <c r="O432" s="224"/>
      <c r="P432" s="185"/>
      <c r="Q432" s="225"/>
      <c r="R432" s="182" t="str">
        <f ca="1">IF(ISERROR($V432),"",OFFSET('Smelter Look-up'!$C$4,$V432-4,0)&amp;"")</f>
        <v/>
      </c>
      <c r="S432" s="181" t="str">
        <f t="shared" ca="1" si="2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29"/>
        <v>0</v>
      </c>
      <c r="AB432" s="228" t="str">
        <f t="shared" si="30"/>
        <v/>
      </c>
    </row>
    <row r="433" spans="1:28" s="227" customFormat="1" ht="20.25">
      <c r="A433" s="181"/>
      <c r="B433" s="182"/>
      <c r="C433" s="186"/>
      <c r="D433" s="230"/>
      <c r="E433" s="182"/>
      <c r="F433" s="182"/>
      <c r="G433" s="182"/>
      <c r="H433" s="183"/>
      <c r="I433" s="184"/>
      <c r="J433" s="184"/>
      <c r="K433" s="224"/>
      <c r="L433" s="224"/>
      <c r="M433" s="224"/>
      <c r="N433" s="224"/>
      <c r="O433" s="224"/>
      <c r="P433" s="185"/>
      <c r="Q433" s="225"/>
      <c r="R433" s="182" t="str">
        <f ca="1">IF(ISERROR($V433),"",OFFSET('Smelter Look-up'!$C$4,$V433-4,0)&amp;"")</f>
        <v/>
      </c>
      <c r="S433" s="181" t="str">
        <f t="shared" ca="1" si="2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29"/>
        <v>0</v>
      </c>
      <c r="AB433" s="228" t="str">
        <f t="shared" si="30"/>
        <v/>
      </c>
    </row>
    <row r="434" spans="1:28" s="227" customFormat="1" ht="20.25">
      <c r="A434" s="181"/>
      <c r="B434" s="182"/>
      <c r="C434" s="186"/>
      <c r="D434" s="230"/>
      <c r="E434" s="182"/>
      <c r="F434" s="182"/>
      <c r="G434" s="182"/>
      <c r="H434" s="183"/>
      <c r="I434" s="184"/>
      <c r="J434" s="184"/>
      <c r="K434" s="224"/>
      <c r="L434" s="224"/>
      <c r="M434" s="224"/>
      <c r="N434" s="224"/>
      <c r="O434" s="224"/>
      <c r="P434" s="185"/>
      <c r="Q434" s="225"/>
      <c r="R434" s="182" t="str">
        <f ca="1">IF(ISERROR($V434),"",OFFSET('Smelter Look-up'!$C$4,$V434-4,0)&amp;"")</f>
        <v/>
      </c>
      <c r="S434" s="181" t="str">
        <f t="shared" ca="1" si="2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29"/>
        <v>0</v>
      </c>
      <c r="AB434" s="228" t="str">
        <f t="shared" si="30"/>
        <v/>
      </c>
    </row>
    <row r="435" spans="1:28" s="227" customFormat="1" ht="20.25">
      <c r="A435" s="181"/>
      <c r="B435" s="182"/>
      <c r="C435" s="186"/>
      <c r="D435" s="230"/>
      <c r="E435" s="182"/>
      <c r="F435" s="182"/>
      <c r="G435" s="182"/>
      <c r="H435" s="183"/>
      <c r="I435" s="184"/>
      <c r="J435" s="184"/>
      <c r="K435" s="224"/>
      <c r="L435" s="224"/>
      <c r="M435" s="224"/>
      <c r="N435" s="224"/>
      <c r="O435" s="224"/>
      <c r="P435" s="185"/>
      <c r="Q435" s="225"/>
      <c r="R435" s="182" t="str">
        <f ca="1">IF(ISERROR($V435),"",OFFSET('Smelter Look-up'!$C$4,$V435-4,0)&amp;"")</f>
        <v/>
      </c>
      <c r="S435" s="181" t="str">
        <f t="shared" ca="1" si="2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29"/>
        <v>0</v>
      </c>
      <c r="AB435" s="228" t="str">
        <f t="shared" si="30"/>
        <v/>
      </c>
    </row>
    <row r="436" spans="1:28" s="227" customFormat="1" ht="20.25">
      <c r="A436" s="181"/>
      <c r="B436" s="182"/>
      <c r="C436" s="186"/>
      <c r="D436" s="230"/>
      <c r="E436" s="182"/>
      <c r="F436" s="182"/>
      <c r="G436" s="182"/>
      <c r="H436" s="183"/>
      <c r="I436" s="184"/>
      <c r="J436" s="184"/>
      <c r="K436" s="224"/>
      <c r="L436" s="224"/>
      <c r="M436" s="224"/>
      <c r="N436" s="224"/>
      <c r="O436" s="224"/>
      <c r="P436" s="185"/>
      <c r="Q436" s="225"/>
      <c r="R436" s="182" t="str">
        <f ca="1">IF(ISERROR($V436),"",OFFSET('Smelter Look-up'!$C$4,$V436-4,0)&amp;"")</f>
        <v/>
      </c>
      <c r="S436" s="181" t="str">
        <f t="shared" ca="1" si="2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29"/>
        <v>0</v>
      </c>
      <c r="AB436" s="228" t="str">
        <f t="shared" si="30"/>
        <v/>
      </c>
    </row>
    <row r="437" spans="1:28" s="227" customFormat="1" ht="20.25">
      <c r="A437" s="181"/>
      <c r="B437" s="182"/>
      <c r="C437" s="186"/>
      <c r="D437" s="230"/>
      <c r="E437" s="182"/>
      <c r="F437" s="182"/>
      <c r="G437" s="182"/>
      <c r="H437" s="183"/>
      <c r="I437" s="184"/>
      <c r="J437" s="184"/>
      <c r="K437" s="224"/>
      <c r="L437" s="224"/>
      <c r="M437" s="224"/>
      <c r="N437" s="224"/>
      <c r="O437" s="224"/>
      <c r="P437" s="185"/>
      <c r="Q437" s="225"/>
      <c r="R437" s="182" t="str">
        <f ca="1">IF(ISERROR($V437),"",OFFSET('Smelter Look-up'!$C$4,$V437-4,0)&amp;"")</f>
        <v/>
      </c>
      <c r="S437" s="181" t="str">
        <f t="shared" ca="1" si="2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29"/>
        <v>0</v>
      </c>
      <c r="AB437" s="228" t="str">
        <f t="shared" si="30"/>
        <v/>
      </c>
    </row>
    <row r="438" spans="1:28" s="227" customFormat="1" ht="20.25">
      <c r="A438" s="181"/>
      <c r="B438" s="182"/>
      <c r="C438" s="186"/>
      <c r="D438" s="230"/>
      <c r="E438" s="182"/>
      <c r="F438" s="182"/>
      <c r="G438" s="182"/>
      <c r="H438" s="183"/>
      <c r="I438" s="184"/>
      <c r="J438" s="184"/>
      <c r="K438" s="224"/>
      <c r="L438" s="224"/>
      <c r="M438" s="224"/>
      <c r="N438" s="224"/>
      <c r="O438" s="224"/>
      <c r="P438" s="185"/>
      <c r="Q438" s="225"/>
      <c r="R438" s="182" t="str">
        <f ca="1">IF(ISERROR($V438),"",OFFSET('Smelter Look-up'!$C$4,$V438-4,0)&amp;"")</f>
        <v/>
      </c>
      <c r="S438" s="181" t="str">
        <f t="shared" ca="1" si="2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29"/>
        <v>0</v>
      </c>
      <c r="AB438" s="228" t="str">
        <f t="shared" si="30"/>
        <v/>
      </c>
    </row>
    <row r="439" spans="1:28" s="227" customFormat="1" ht="20.25">
      <c r="A439" s="181"/>
      <c r="B439" s="182"/>
      <c r="C439" s="186"/>
      <c r="D439" s="230"/>
      <c r="E439" s="182"/>
      <c r="F439" s="182"/>
      <c r="G439" s="182"/>
      <c r="H439" s="183"/>
      <c r="I439" s="184"/>
      <c r="J439" s="184"/>
      <c r="K439" s="224"/>
      <c r="L439" s="224"/>
      <c r="M439" s="224"/>
      <c r="N439" s="224"/>
      <c r="O439" s="224"/>
      <c r="P439" s="185"/>
      <c r="Q439" s="225"/>
      <c r="R439" s="182" t="str">
        <f ca="1">IF(ISERROR($V439),"",OFFSET('Smelter Look-up'!$C$4,$V439-4,0)&amp;"")</f>
        <v/>
      </c>
      <c r="S439" s="181" t="str">
        <f t="shared" ca="1" si="2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29"/>
        <v>0</v>
      </c>
      <c r="AB439" s="228" t="str">
        <f t="shared" si="30"/>
        <v/>
      </c>
    </row>
    <row r="440" spans="1:28" s="227" customFormat="1" ht="20.25">
      <c r="A440" s="181"/>
      <c r="B440" s="182"/>
      <c r="C440" s="186"/>
      <c r="D440" s="230"/>
      <c r="E440" s="182"/>
      <c r="F440" s="182"/>
      <c r="G440" s="182"/>
      <c r="H440" s="183"/>
      <c r="I440" s="184"/>
      <c r="J440" s="184"/>
      <c r="K440" s="224"/>
      <c r="L440" s="224"/>
      <c r="M440" s="224"/>
      <c r="N440" s="224"/>
      <c r="O440" s="224"/>
      <c r="P440" s="185"/>
      <c r="Q440" s="225"/>
      <c r="R440" s="182" t="str">
        <f ca="1">IF(ISERROR($V440),"",OFFSET('Smelter Look-up'!$C$4,$V440-4,0)&amp;"")</f>
        <v/>
      </c>
      <c r="S440" s="181" t="str">
        <f t="shared" ca="1" si="2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29"/>
        <v>0</v>
      </c>
      <c r="AB440" s="228" t="str">
        <f t="shared" si="30"/>
        <v/>
      </c>
    </row>
    <row r="441" spans="1:28" s="227" customFormat="1" ht="20.25">
      <c r="A441" s="181"/>
      <c r="B441" s="182"/>
      <c r="C441" s="186"/>
      <c r="D441" s="230"/>
      <c r="E441" s="182"/>
      <c r="F441" s="182"/>
      <c r="G441" s="182"/>
      <c r="H441" s="183"/>
      <c r="I441" s="184"/>
      <c r="J441" s="184"/>
      <c r="K441" s="224"/>
      <c r="L441" s="224"/>
      <c r="M441" s="224"/>
      <c r="N441" s="224"/>
      <c r="O441" s="224"/>
      <c r="P441" s="185"/>
      <c r="Q441" s="225"/>
      <c r="R441" s="182" t="str">
        <f ca="1">IF(ISERROR($V441),"",OFFSET('Smelter Look-up'!$C$4,$V441-4,0)&amp;"")</f>
        <v/>
      </c>
      <c r="S441" s="181" t="str">
        <f t="shared" ca="1" si="2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29"/>
        <v>0</v>
      </c>
      <c r="AB441" s="228" t="str">
        <f t="shared" si="30"/>
        <v/>
      </c>
    </row>
    <row r="442" spans="1:28" s="227" customFormat="1" ht="20.25">
      <c r="A442" s="181"/>
      <c r="B442" s="182"/>
      <c r="C442" s="186"/>
      <c r="D442" s="230"/>
      <c r="E442" s="182"/>
      <c r="F442" s="182"/>
      <c r="G442" s="182"/>
      <c r="H442" s="183"/>
      <c r="I442" s="184"/>
      <c r="J442" s="184"/>
      <c r="K442" s="224"/>
      <c r="L442" s="224"/>
      <c r="M442" s="224"/>
      <c r="N442" s="224"/>
      <c r="O442" s="224"/>
      <c r="P442" s="185"/>
      <c r="Q442" s="225"/>
      <c r="R442" s="182" t="str">
        <f ca="1">IF(ISERROR($V442),"",OFFSET('Smelter Look-up'!$C$4,$V442-4,0)&amp;"")</f>
        <v/>
      </c>
      <c r="S442" s="181" t="str">
        <f t="shared" ca="1" si="2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29"/>
        <v>0</v>
      </c>
      <c r="AB442" s="228" t="str">
        <f t="shared" si="30"/>
        <v/>
      </c>
    </row>
    <row r="443" spans="1:28" s="227" customFormat="1" ht="20.25">
      <c r="A443" s="181"/>
      <c r="B443" s="182"/>
      <c r="C443" s="186"/>
      <c r="D443" s="230"/>
      <c r="E443" s="182"/>
      <c r="F443" s="182"/>
      <c r="G443" s="182"/>
      <c r="H443" s="183"/>
      <c r="I443" s="184"/>
      <c r="J443" s="184"/>
      <c r="K443" s="224"/>
      <c r="L443" s="224"/>
      <c r="M443" s="224"/>
      <c r="N443" s="224"/>
      <c r="O443" s="224"/>
      <c r="P443" s="185"/>
      <c r="Q443" s="225"/>
      <c r="R443" s="182" t="str">
        <f ca="1">IF(ISERROR($V443),"",OFFSET('Smelter Look-up'!$C$4,$V443-4,0)&amp;"")</f>
        <v/>
      </c>
      <c r="S443" s="181" t="str">
        <f t="shared" ca="1" si="2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29"/>
        <v>0</v>
      </c>
      <c r="AB443" s="228" t="str">
        <f t="shared" si="30"/>
        <v/>
      </c>
    </row>
    <row r="444" spans="1:28" s="227" customFormat="1" ht="20.25">
      <c r="A444" s="181"/>
      <c r="B444" s="182"/>
      <c r="C444" s="186"/>
      <c r="D444" s="230"/>
      <c r="E444" s="182"/>
      <c r="F444" s="182"/>
      <c r="G444" s="182"/>
      <c r="H444" s="183"/>
      <c r="I444" s="184"/>
      <c r="J444" s="184"/>
      <c r="K444" s="224"/>
      <c r="L444" s="224"/>
      <c r="M444" s="224"/>
      <c r="N444" s="224"/>
      <c r="O444" s="224"/>
      <c r="P444" s="185"/>
      <c r="Q444" s="225"/>
      <c r="R444" s="182" t="str">
        <f ca="1">IF(ISERROR($V444),"",OFFSET('Smelter Look-up'!$C$4,$V444-4,0)&amp;"")</f>
        <v/>
      </c>
      <c r="S444" s="181" t="str">
        <f t="shared" ca="1" si="2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29"/>
        <v>0</v>
      </c>
      <c r="AB444" s="228" t="str">
        <f t="shared" si="30"/>
        <v/>
      </c>
    </row>
    <row r="445" spans="1:28" s="227" customFormat="1" ht="20.25">
      <c r="A445" s="181"/>
      <c r="B445" s="182"/>
      <c r="C445" s="186"/>
      <c r="D445" s="230"/>
      <c r="E445" s="182"/>
      <c r="F445" s="182"/>
      <c r="G445" s="182"/>
      <c r="H445" s="183"/>
      <c r="I445" s="184"/>
      <c r="J445" s="184"/>
      <c r="K445" s="224"/>
      <c r="L445" s="224"/>
      <c r="M445" s="224"/>
      <c r="N445" s="224"/>
      <c r="O445" s="224"/>
      <c r="P445" s="185"/>
      <c r="Q445" s="225"/>
      <c r="R445" s="182" t="str">
        <f ca="1">IF(ISERROR($V445),"",OFFSET('Smelter Look-up'!$C$4,$V445-4,0)&amp;"")</f>
        <v/>
      </c>
      <c r="S445" s="181" t="str">
        <f t="shared" ca="1" si="2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29"/>
        <v>0</v>
      </c>
      <c r="AB445" s="228" t="str">
        <f t="shared" si="30"/>
        <v/>
      </c>
    </row>
    <row r="446" spans="1:28" s="227" customFormat="1" ht="20.25">
      <c r="A446" s="181"/>
      <c r="B446" s="182"/>
      <c r="C446" s="186"/>
      <c r="D446" s="230"/>
      <c r="E446" s="182"/>
      <c r="F446" s="182"/>
      <c r="G446" s="182"/>
      <c r="H446" s="183"/>
      <c r="I446" s="184"/>
      <c r="J446" s="184"/>
      <c r="K446" s="224"/>
      <c r="L446" s="224"/>
      <c r="M446" s="224"/>
      <c r="N446" s="224"/>
      <c r="O446" s="224"/>
      <c r="P446" s="185"/>
      <c r="Q446" s="225"/>
      <c r="R446" s="182" t="str">
        <f ca="1">IF(ISERROR($V446),"",OFFSET('Smelter Look-up'!$C$4,$V446-4,0)&amp;"")</f>
        <v/>
      </c>
      <c r="S446" s="181" t="str">
        <f t="shared" ca="1" si="2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29"/>
        <v>0</v>
      </c>
      <c r="AB446" s="228" t="str">
        <f t="shared" si="30"/>
        <v/>
      </c>
    </row>
    <row r="447" spans="1:28" s="227" customFormat="1" ht="20.25">
      <c r="A447" s="181"/>
      <c r="B447" s="182"/>
      <c r="C447" s="186"/>
      <c r="D447" s="230"/>
      <c r="E447" s="182"/>
      <c r="F447" s="182"/>
      <c r="G447" s="182"/>
      <c r="H447" s="183"/>
      <c r="I447" s="184"/>
      <c r="J447" s="184"/>
      <c r="K447" s="224"/>
      <c r="L447" s="224"/>
      <c r="M447" s="224"/>
      <c r="N447" s="224"/>
      <c r="O447" s="224"/>
      <c r="P447" s="185"/>
      <c r="Q447" s="225"/>
      <c r="R447" s="182" t="str">
        <f ca="1">IF(ISERROR($V447),"",OFFSET('Smelter Look-up'!$C$4,$V447-4,0)&amp;"")</f>
        <v/>
      </c>
      <c r="S447" s="181" t="str">
        <f t="shared" ca="1" si="2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29"/>
        <v>0</v>
      </c>
      <c r="AB447" s="228" t="str">
        <f t="shared" si="30"/>
        <v/>
      </c>
    </row>
    <row r="448" spans="1:28" s="227" customFormat="1" ht="20.25">
      <c r="A448" s="181"/>
      <c r="B448" s="182"/>
      <c r="C448" s="186"/>
      <c r="D448" s="230"/>
      <c r="E448" s="182"/>
      <c r="F448" s="182"/>
      <c r="G448" s="182"/>
      <c r="H448" s="183"/>
      <c r="I448" s="184"/>
      <c r="J448" s="184"/>
      <c r="K448" s="224"/>
      <c r="L448" s="224"/>
      <c r="M448" s="224"/>
      <c r="N448" s="224"/>
      <c r="O448" s="224"/>
      <c r="P448" s="185"/>
      <c r="Q448" s="225"/>
      <c r="R448" s="182" t="str">
        <f ca="1">IF(ISERROR($V448),"",OFFSET('Smelter Look-up'!$C$4,$V448-4,0)&amp;"")</f>
        <v/>
      </c>
      <c r="S448" s="181" t="str">
        <f t="shared" ca="1" si="2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29"/>
        <v>0</v>
      </c>
      <c r="AB448" s="228" t="str">
        <f t="shared" si="30"/>
        <v/>
      </c>
    </row>
    <row r="449" spans="1:28" s="227" customFormat="1" ht="20.25">
      <c r="A449" s="181"/>
      <c r="B449" s="182"/>
      <c r="C449" s="186"/>
      <c r="D449" s="230"/>
      <c r="E449" s="182"/>
      <c r="F449" s="182"/>
      <c r="G449" s="182"/>
      <c r="H449" s="183"/>
      <c r="I449" s="184"/>
      <c r="J449" s="184"/>
      <c r="K449" s="224"/>
      <c r="L449" s="224"/>
      <c r="M449" s="224"/>
      <c r="N449" s="224"/>
      <c r="O449" s="224"/>
      <c r="P449" s="185"/>
      <c r="Q449" s="225"/>
      <c r="R449" s="182" t="str">
        <f ca="1">IF(ISERROR($V449),"",OFFSET('Smelter Look-up'!$C$4,$V449-4,0)&amp;"")</f>
        <v/>
      </c>
      <c r="S449" s="181" t="str">
        <f t="shared" ca="1" si="2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29"/>
        <v>0</v>
      </c>
      <c r="AB449" s="228" t="str">
        <f t="shared" si="30"/>
        <v/>
      </c>
    </row>
    <row r="450" spans="1:28" s="227" customFormat="1" ht="20.25">
      <c r="A450" s="181"/>
      <c r="B450" s="182"/>
      <c r="C450" s="186"/>
      <c r="D450" s="230"/>
      <c r="E450" s="182"/>
      <c r="F450" s="182"/>
      <c r="G450" s="182"/>
      <c r="H450" s="183"/>
      <c r="I450" s="184"/>
      <c r="J450" s="184"/>
      <c r="K450" s="224"/>
      <c r="L450" s="224"/>
      <c r="M450" s="224"/>
      <c r="N450" s="224"/>
      <c r="O450" s="224"/>
      <c r="P450" s="185"/>
      <c r="Q450" s="225"/>
      <c r="R450" s="182" t="str">
        <f ca="1">IF(ISERROR($V450),"",OFFSET('Smelter Look-up'!$C$4,$V450-4,0)&amp;"")</f>
        <v/>
      </c>
      <c r="S450" s="181" t="str">
        <f t="shared" ca="1" si="2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29"/>
        <v>0</v>
      </c>
      <c r="AB450" s="228" t="str">
        <f t="shared" si="30"/>
        <v/>
      </c>
    </row>
    <row r="451" spans="1:28" s="227" customFormat="1" ht="20.25">
      <c r="A451" s="181"/>
      <c r="B451" s="182"/>
      <c r="C451" s="186"/>
      <c r="D451" s="230"/>
      <c r="E451" s="182"/>
      <c r="F451" s="182"/>
      <c r="G451" s="182"/>
      <c r="H451" s="183"/>
      <c r="I451" s="184"/>
      <c r="J451" s="184"/>
      <c r="K451" s="224"/>
      <c r="L451" s="224"/>
      <c r="M451" s="224"/>
      <c r="N451" s="224"/>
      <c r="O451" s="224"/>
      <c r="P451" s="185"/>
      <c r="Q451" s="225"/>
      <c r="R451" s="182" t="str">
        <f ca="1">IF(ISERROR($V451),"",OFFSET('Smelter Look-up'!$C$4,$V451-4,0)&amp;"")</f>
        <v/>
      </c>
      <c r="S451" s="181" t="str">
        <f t="shared" ca="1" si="2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29"/>
        <v>0</v>
      </c>
      <c r="AB451" s="228" t="str">
        <f t="shared" si="30"/>
        <v/>
      </c>
    </row>
    <row r="452" spans="1:28" s="227" customFormat="1" ht="20.25">
      <c r="A452" s="181"/>
      <c r="B452" s="182"/>
      <c r="C452" s="186"/>
      <c r="D452" s="230"/>
      <c r="E452" s="182"/>
      <c r="F452" s="182"/>
      <c r="G452" s="182"/>
      <c r="H452" s="183"/>
      <c r="I452" s="184"/>
      <c r="J452" s="184"/>
      <c r="K452" s="224"/>
      <c r="L452" s="224"/>
      <c r="M452" s="224"/>
      <c r="N452" s="224"/>
      <c r="O452" s="224"/>
      <c r="P452" s="185"/>
      <c r="Q452" s="225"/>
      <c r="R452" s="182" t="str">
        <f ca="1">IF(ISERROR($V452),"",OFFSET('Smelter Look-up'!$C$4,$V452-4,0)&amp;"")</f>
        <v/>
      </c>
      <c r="S452" s="181" t="str">
        <f t="shared" ca="1" si="2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29"/>
        <v>0</v>
      </c>
      <c r="AB452" s="228" t="str">
        <f t="shared" si="30"/>
        <v/>
      </c>
    </row>
    <row r="453" spans="1:28" s="227" customFormat="1" ht="20.25">
      <c r="A453" s="181"/>
      <c r="B453" s="182"/>
      <c r="C453" s="186"/>
      <c r="D453" s="230"/>
      <c r="E453" s="182"/>
      <c r="F453" s="182"/>
      <c r="G453" s="182"/>
      <c r="H453" s="183"/>
      <c r="I453" s="184"/>
      <c r="J453" s="184"/>
      <c r="K453" s="224"/>
      <c r="L453" s="224"/>
      <c r="M453" s="224"/>
      <c r="N453" s="224"/>
      <c r="O453" s="224"/>
      <c r="P453" s="185"/>
      <c r="Q453" s="225"/>
      <c r="R453" s="182" t="str">
        <f ca="1">IF(ISERROR($V453),"",OFFSET('Smelter Look-up'!$C$4,$V453-4,0)&amp;"")</f>
        <v/>
      </c>
      <c r="S453" s="181" t="str">
        <f t="shared" ref="S453" ca="1" si="3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32">IF(AND(C453="Smelter not listed",OR(LEN(D453)=0,LEN(E453)=0)),1,0)</f>
        <v>0</v>
      </c>
      <c r="AB453" s="228" t="str">
        <f t="shared" ref="AB453" si="33">B453&amp;C453</f>
        <v/>
      </c>
    </row>
    <row r="454" spans="1:28" s="227" customFormat="1" ht="20.25">
      <c r="A454" s="181"/>
      <c r="B454" s="182"/>
      <c r="C454" s="186"/>
      <c r="D454" s="230"/>
      <c r="E454" s="182"/>
      <c r="F454" s="182"/>
      <c r="G454" s="182"/>
      <c r="H454" s="183"/>
      <c r="I454" s="184"/>
      <c r="J454" s="184"/>
      <c r="K454" s="224"/>
      <c r="L454" s="224"/>
      <c r="M454" s="224"/>
      <c r="N454" s="224"/>
      <c r="O454" s="224"/>
      <c r="P454" s="185"/>
      <c r="Q454" s="225"/>
      <c r="R454" s="182" t="str">
        <f ca="1">IF(ISERROR($V454),"",OFFSET('Smelter Look-up'!$C$4,$V454-4,0)&amp;"")</f>
        <v/>
      </c>
      <c r="S454" s="181" t="str">
        <f t="shared" ref="S454:S485" ca="1" si="34">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35">IF(AND(C454="Smelter not listed",OR(LEN(D454)=0,LEN(E454)=0)),1,0)</f>
        <v>0</v>
      </c>
      <c r="AB454" s="228" t="str">
        <f t="shared" ref="AB454:AB485" si="36">B454&amp;C454</f>
        <v/>
      </c>
    </row>
    <row r="455" spans="1:28" s="227" customFormat="1" ht="20.25">
      <c r="A455" s="181"/>
      <c r="B455" s="182"/>
      <c r="C455" s="186"/>
      <c r="D455" s="230"/>
      <c r="E455" s="182"/>
      <c r="F455" s="182"/>
      <c r="G455" s="182"/>
      <c r="H455" s="183"/>
      <c r="I455" s="184"/>
      <c r="J455" s="184"/>
      <c r="K455" s="224"/>
      <c r="L455" s="224"/>
      <c r="M455" s="224"/>
      <c r="N455" s="224"/>
      <c r="O455" s="224"/>
      <c r="P455" s="185"/>
      <c r="Q455" s="225"/>
      <c r="R455" s="182" t="str">
        <f ca="1">IF(ISERROR($V455),"",OFFSET('Smelter Look-up'!$C$4,$V455-4,0)&amp;"")</f>
        <v/>
      </c>
      <c r="S455" s="181" t="str">
        <f t="shared" ca="1" si="3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35"/>
        <v>0</v>
      </c>
      <c r="AB455" s="228" t="str">
        <f t="shared" si="36"/>
        <v/>
      </c>
    </row>
    <row r="456" spans="1:28" s="227" customFormat="1" ht="20.25">
      <c r="A456" s="181"/>
      <c r="B456" s="182"/>
      <c r="C456" s="186"/>
      <c r="D456" s="230"/>
      <c r="E456" s="182"/>
      <c r="F456" s="182"/>
      <c r="G456" s="182"/>
      <c r="H456" s="183"/>
      <c r="I456" s="184"/>
      <c r="J456" s="184"/>
      <c r="K456" s="224"/>
      <c r="L456" s="224"/>
      <c r="M456" s="224"/>
      <c r="N456" s="224"/>
      <c r="O456" s="224"/>
      <c r="P456" s="185"/>
      <c r="Q456" s="225"/>
      <c r="R456" s="182" t="str">
        <f ca="1">IF(ISERROR($V456),"",OFFSET('Smelter Look-up'!$C$4,$V456-4,0)&amp;"")</f>
        <v/>
      </c>
      <c r="S456" s="181" t="str">
        <f t="shared" ca="1" si="3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35"/>
        <v>0</v>
      </c>
      <c r="AB456" s="228" t="str">
        <f t="shared" si="36"/>
        <v/>
      </c>
    </row>
    <row r="457" spans="1:28" s="227" customFormat="1" ht="20.25">
      <c r="A457" s="181"/>
      <c r="B457" s="182"/>
      <c r="C457" s="186"/>
      <c r="D457" s="230"/>
      <c r="E457" s="182"/>
      <c r="F457" s="182"/>
      <c r="G457" s="182"/>
      <c r="H457" s="183"/>
      <c r="I457" s="184"/>
      <c r="J457" s="184"/>
      <c r="K457" s="224"/>
      <c r="L457" s="224"/>
      <c r="M457" s="224"/>
      <c r="N457" s="224"/>
      <c r="O457" s="224"/>
      <c r="P457" s="185"/>
      <c r="Q457" s="225"/>
      <c r="R457" s="182" t="str">
        <f ca="1">IF(ISERROR($V457),"",OFFSET('Smelter Look-up'!$C$4,$V457-4,0)&amp;"")</f>
        <v/>
      </c>
      <c r="S457" s="181" t="str">
        <f t="shared" ca="1" si="3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35"/>
        <v>0</v>
      </c>
      <c r="AB457" s="228" t="str">
        <f t="shared" si="36"/>
        <v/>
      </c>
    </row>
    <row r="458" spans="1:28" s="227" customFormat="1" ht="20.25">
      <c r="A458" s="181"/>
      <c r="B458" s="182"/>
      <c r="C458" s="186"/>
      <c r="D458" s="230"/>
      <c r="E458" s="182"/>
      <c r="F458" s="182"/>
      <c r="G458" s="182"/>
      <c r="H458" s="183"/>
      <c r="I458" s="184"/>
      <c r="J458" s="184"/>
      <c r="K458" s="224"/>
      <c r="L458" s="224"/>
      <c r="M458" s="224"/>
      <c r="N458" s="224"/>
      <c r="O458" s="224"/>
      <c r="P458" s="185"/>
      <c r="Q458" s="225"/>
      <c r="R458" s="182" t="str">
        <f ca="1">IF(ISERROR($V458),"",OFFSET('Smelter Look-up'!$C$4,$V458-4,0)&amp;"")</f>
        <v/>
      </c>
      <c r="S458" s="181" t="str">
        <f t="shared" ca="1" si="3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35"/>
        <v>0</v>
      </c>
      <c r="AB458" s="228" t="str">
        <f t="shared" si="36"/>
        <v/>
      </c>
    </row>
    <row r="459" spans="1:28" s="227" customFormat="1" ht="20.25">
      <c r="A459" s="181"/>
      <c r="B459" s="182"/>
      <c r="C459" s="186"/>
      <c r="D459" s="230"/>
      <c r="E459" s="182"/>
      <c r="F459" s="182"/>
      <c r="G459" s="182"/>
      <c r="H459" s="183"/>
      <c r="I459" s="184"/>
      <c r="J459" s="184"/>
      <c r="K459" s="224"/>
      <c r="L459" s="224"/>
      <c r="M459" s="224"/>
      <c r="N459" s="224"/>
      <c r="O459" s="224"/>
      <c r="P459" s="185"/>
      <c r="Q459" s="225"/>
      <c r="R459" s="182" t="str">
        <f ca="1">IF(ISERROR($V459),"",OFFSET('Smelter Look-up'!$C$4,$V459-4,0)&amp;"")</f>
        <v/>
      </c>
      <c r="S459" s="181" t="str">
        <f t="shared" ca="1" si="3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35"/>
        <v>0</v>
      </c>
      <c r="AB459" s="228" t="str">
        <f t="shared" si="36"/>
        <v/>
      </c>
    </row>
    <row r="460" spans="1:28" s="227" customFormat="1" ht="20.25">
      <c r="A460" s="181"/>
      <c r="B460" s="182"/>
      <c r="C460" s="186"/>
      <c r="D460" s="230"/>
      <c r="E460" s="182"/>
      <c r="F460" s="182"/>
      <c r="G460" s="182"/>
      <c r="H460" s="183"/>
      <c r="I460" s="184"/>
      <c r="J460" s="184"/>
      <c r="K460" s="224"/>
      <c r="L460" s="224"/>
      <c r="M460" s="224"/>
      <c r="N460" s="224"/>
      <c r="O460" s="224"/>
      <c r="P460" s="185"/>
      <c r="Q460" s="225"/>
      <c r="R460" s="182" t="str">
        <f ca="1">IF(ISERROR($V460),"",OFFSET('Smelter Look-up'!$C$4,$V460-4,0)&amp;"")</f>
        <v/>
      </c>
      <c r="S460" s="181" t="str">
        <f t="shared" ca="1" si="3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35"/>
        <v>0</v>
      </c>
      <c r="AB460" s="228" t="str">
        <f t="shared" si="36"/>
        <v/>
      </c>
    </row>
    <row r="461" spans="1:28" s="227" customFormat="1" ht="20.25">
      <c r="A461" s="181"/>
      <c r="B461" s="182"/>
      <c r="C461" s="186"/>
      <c r="D461" s="230"/>
      <c r="E461" s="182"/>
      <c r="F461" s="182"/>
      <c r="G461" s="182"/>
      <c r="H461" s="183"/>
      <c r="I461" s="184"/>
      <c r="J461" s="184"/>
      <c r="K461" s="224"/>
      <c r="L461" s="224"/>
      <c r="M461" s="224"/>
      <c r="N461" s="224"/>
      <c r="O461" s="224"/>
      <c r="P461" s="185"/>
      <c r="Q461" s="225"/>
      <c r="R461" s="182" t="str">
        <f ca="1">IF(ISERROR($V461),"",OFFSET('Smelter Look-up'!$C$4,$V461-4,0)&amp;"")</f>
        <v/>
      </c>
      <c r="S461" s="181" t="str">
        <f t="shared" ca="1" si="3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35"/>
        <v>0</v>
      </c>
      <c r="AB461" s="228" t="str">
        <f t="shared" si="36"/>
        <v/>
      </c>
    </row>
    <row r="462" spans="1:28" s="227" customFormat="1" ht="20.25">
      <c r="A462" s="181"/>
      <c r="B462" s="182"/>
      <c r="C462" s="186"/>
      <c r="D462" s="230"/>
      <c r="E462" s="182"/>
      <c r="F462" s="182"/>
      <c r="G462" s="182"/>
      <c r="H462" s="183"/>
      <c r="I462" s="184"/>
      <c r="J462" s="184"/>
      <c r="K462" s="224"/>
      <c r="L462" s="224"/>
      <c r="M462" s="224"/>
      <c r="N462" s="224"/>
      <c r="O462" s="224"/>
      <c r="P462" s="185"/>
      <c r="Q462" s="225"/>
      <c r="R462" s="182" t="str">
        <f ca="1">IF(ISERROR($V462),"",OFFSET('Smelter Look-up'!$C$4,$V462-4,0)&amp;"")</f>
        <v/>
      </c>
      <c r="S462" s="181" t="str">
        <f t="shared" ca="1" si="3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35"/>
        <v>0</v>
      </c>
      <c r="AB462" s="228" t="str">
        <f t="shared" si="36"/>
        <v/>
      </c>
    </row>
    <row r="463" spans="1:28" s="227" customFormat="1" ht="20.25">
      <c r="A463" s="181"/>
      <c r="B463" s="182"/>
      <c r="C463" s="186"/>
      <c r="D463" s="230"/>
      <c r="E463" s="182"/>
      <c r="F463" s="182"/>
      <c r="G463" s="182"/>
      <c r="H463" s="183"/>
      <c r="I463" s="184"/>
      <c r="J463" s="184"/>
      <c r="K463" s="224"/>
      <c r="L463" s="224"/>
      <c r="M463" s="224"/>
      <c r="N463" s="224"/>
      <c r="O463" s="224"/>
      <c r="P463" s="185"/>
      <c r="Q463" s="225"/>
      <c r="R463" s="182" t="str">
        <f ca="1">IF(ISERROR($V463),"",OFFSET('Smelter Look-up'!$C$4,$V463-4,0)&amp;"")</f>
        <v/>
      </c>
      <c r="S463" s="181" t="str">
        <f t="shared" ca="1" si="3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35"/>
        <v>0</v>
      </c>
      <c r="AB463" s="228" t="str">
        <f t="shared" si="36"/>
        <v/>
      </c>
    </row>
    <row r="464" spans="1:28" s="227" customFormat="1" ht="20.25">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3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35"/>
        <v>0</v>
      </c>
      <c r="AB464" s="228" t="str">
        <f t="shared" si="36"/>
        <v/>
      </c>
    </row>
    <row r="465" spans="1:28" s="227" customFormat="1" ht="20.25">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3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35"/>
        <v>0</v>
      </c>
      <c r="AB465" s="228" t="str">
        <f t="shared" si="36"/>
        <v/>
      </c>
    </row>
    <row r="466" spans="1:28" s="227" customFormat="1" ht="20.25">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3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35"/>
        <v>0</v>
      </c>
      <c r="AB466" s="228" t="str">
        <f t="shared" si="36"/>
        <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3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35"/>
        <v>0</v>
      </c>
      <c r="AB467" s="228" t="str">
        <f t="shared" si="36"/>
        <v/>
      </c>
    </row>
    <row r="468" spans="1:28" s="227" customFormat="1" ht="20.25">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3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35"/>
        <v>0</v>
      </c>
      <c r="AB468" s="228" t="str">
        <f t="shared" si="36"/>
        <v/>
      </c>
    </row>
    <row r="469" spans="1:28" s="227" customFormat="1" ht="20.25">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3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35"/>
        <v>0</v>
      </c>
      <c r="AB469" s="228" t="str">
        <f t="shared" si="36"/>
        <v/>
      </c>
    </row>
    <row r="470" spans="1:28" s="227" customFormat="1" ht="20.25">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3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35"/>
        <v>0</v>
      </c>
      <c r="AB470" s="228" t="str">
        <f t="shared" si="36"/>
        <v/>
      </c>
    </row>
    <row r="471" spans="1:28" s="227" customFormat="1" ht="20.25">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3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35"/>
        <v>0</v>
      </c>
      <c r="AB471" s="228" t="str">
        <f t="shared" si="36"/>
        <v/>
      </c>
    </row>
    <row r="472" spans="1:28" s="227" customFormat="1" ht="20.25">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3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35"/>
        <v>0</v>
      </c>
      <c r="AB472" s="228" t="str">
        <f t="shared" si="36"/>
        <v/>
      </c>
    </row>
    <row r="473" spans="1:28" s="227" customFormat="1" ht="20.25">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ca="1" si="3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35"/>
        <v>0</v>
      </c>
      <c r="AB473" s="228" t="str">
        <f t="shared" si="36"/>
        <v/>
      </c>
    </row>
    <row r="474" spans="1:28" s="227" customFormat="1" ht="20.25">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3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35"/>
        <v>0</v>
      </c>
      <c r="AB474" s="228" t="str">
        <f t="shared" si="36"/>
        <v/>
      </c>
    </row>
    <row r="475" spans="1:28" s="227" customFormat="1" ht="20.25">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3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35"/>
        <v>0</v>
      </c>
      <c r="AB475" s="228" t="str">
        <f t="shared" si="36"/>
        <v/>
      </c>
    </row>
    <row r="476" spans="1:28" s="227" customFormat="1" ht="20.25">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3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35"/>
        <v>0</v>
      </c>
      <c r="AB476" s="228" t="str">
        <f t="shared" si="36"/>
        <v/>
      </c>
    </row>
    <row r="477" spans="1:28" s="227" customFormat="1" ht="20.25">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3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35"/>
        <v>0</v>
      </c>
      <c r="AB477" s="228" t="str">
        <f t="shared" si="36"/>
        <v/>
      </c>
    </row>
    <row r="478" spans="1:28" s="227" customFormat="1" ht="20.25">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3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35"/>
        <v>0</v>
      </c>
      <c r="AB478" s="228" t="str">
        <f t="shared" si="36"/>
        <v/>
      </c>
    </row>
    <row r="479" spans="1:28" s="227" customFormat="1" ht="20.25">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3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35"/>
        <v>0</v>
      </c>
      <c r="AB479" s="228" t="str">
        <f t="shared" si="36"/>
        <v/>
      </c>
    </row>
    <row r="480" spans="1:28" s="227" customFormat="1" ht="20.25">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3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35"/>
        <v>0</v>
      </c>
      <c r="AB480" s="228" t="str">
        <f t="shared" si="36"/>
        <v/>
      </c>
    </row>
    <row r="481" spans="1:28" s="227" customFormat="1" ht="20.25">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3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35"/>
        <v>0</v>
      </c>
      <c r="AB481" s="228" t="str">
        <f t="shared" si="36"/>
        <v/>
      </c>
    </row>
    <row r="482" spans="1:28" s="227" customFormat="1" ht="20.25">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3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35"/>
        <v>0</v>
      </c>
      <c r="AB482" s="228" t="str">
        <f t="shared" si="36"/>
        <v/>
      </c>
    </row>
    <row r="483" spans="1:28" s="227" customFormat="1" ht="20.25">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3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35"/>
        <v>0</v>
      </c>
      <c r="AB483" s="228" t="str">
        <f t="shared" si="36"/>
        <v/>
      </c>
    </row>
    <row r="484" spans="1:28" s="227" customFormat="1" ht="20.25">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3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35"/>
        <v>0</v>
      </c>
      <c r="AB484" s="228" t="str">
        <f t="shared" si="36"/>
        <v/>
      </c>
    </row>
    <row r="485" spans="1:28" s="227" customFormat="1" ht="20.25">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3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35"/>
        <v>0</v>
      </c>
      <c r="AB485" s="228" t="str">
        <f t="shared" si="36"/>
        <v/>
      </c>
    </row>
    <row r="486" spans="1:28" s="227" customFormat="1" ht="20.25">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ref="S486:S516" ca="1" si="37">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38">IF(AND(C486="Smelter not listed",OR(LEN(D486)=0,LEN(E486)=0)),1,0)</f>
        <v>0</v>
      </c>
      <c r="AB486" s="228" t="str">
        <f t="shared" ref="AB486:AB516" si="39">B486&amp;C486</f>
        <v/>
      </c>
    </row>
    <row r="487" spans="1:28" s="227" customFormat="1" ht="20.25">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3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38"/>
        <v>0</v>
      </c>
      <c r="AB487" s="228" t="str">
        <f t="shared" si="39"/>
        <v/>
      </c>
    </row>
    <row r="488" spans="1:28" s="227" customFormat="1" ht="20.25">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3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38"/>
        <v>0</v>
      </c>
      <c r="AB488" s="228" t="str">
        <f t="shared" si="39"/>
        <v/>
      </c>
    </row>
    <row r="489" spans="1:28" s="227" customFormat="1" ht="20.25">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3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38"/>
        <v>0</v>
      </c>
      <c r="AB489" s="228" t="str">
        <f t="shared" si="39"/>
        <v/>
      </c>
    </row>
    <row r="490" spans="1:28" s="227" customFormat="1" ht="20.25">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3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38"/>
        <v>0</v>
      </c>
      <c r="AB490" s="228" t="str">
        <f t="shared" si="39"/>
        <v/>
      </c>
    </row>
    <row r="491" spans="1:28" s="227" customFormat="1" ht="20.25">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3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38"/>
        <v>0</v>
      </c>
      <c r="AB491" s="228" t="str">
        <f t="shared" si="39"/>
        <v/>
      </c>
    </row>
    <row r="492" spans="1:28" s="227" customFormat="1" ht="20.25">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3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38"/>
        <v>0</v>
      </c>
      <c r="AB492" s="228" t="str">
        <f t="shared" si="39"/>
        <v/>
      </c>
    </row>
    <row r="493" spans="1:28" s="227" customFormat="1" ht="20.25">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3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38"/>
        <v>0</v>
      </c>
      <c r="AB493" s="228" t="str">
        <f t="shared" si="39"/>
        <v/>
      </c>
    </row>
    <row r="494" spans="1:28" s="227" customFormat="1" ht="20.25">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3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38"/>
        <v>0</v>
      </c>
      <c r="AB494" s="228" t="str">
        <f t="shared" si="39"/>
        <v/>
      </c>
    </row>
    <row r="495" spans="1:28" s="227" customFormat="1" ht="20.25">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3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38"/>
        <v>0</v>
      </c>
      <c r="AB495" s="228" t="str">
        <f t="shared" si="39"/>
        <v/>
      </c>
    </row>
    <row r="496" spans="1:28" s="227" customFormat="1" ht="20.25">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3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38"/>
        <v>0</v>
      </c>
      <c r="AB496" s="228" t="str">
        <f t="shared" si="39"/>
        <v/>
      </c>
    </row>
    <row r="497" spans="1:28" s="227" customFormat="1" ht="20.25">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3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38"/>
        <v>0</v>
      </c>
      <c r="AB497" s="228" t="str">
        <f t="shared" si="39"/>
        <v/>
      </c>
    </row>
    <row r="498" spans="1:28" s="227" customFormat="1" ht="20.25">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3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38"/>
        <v>0</v>
      </c>
      <c r="AB498" s="228" t="str">
        <f t="shared" si="39"/>
        <v/>
      </c>
    </row>
    <row r="499" spans="1:28" s="227" customFormat="1" ht="20.25">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3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38"/>
        <v>0</v>
      </c>
      <c r="AB499" s="228" t="str">
        <f t="shared" si="39"/>
        <v/>
      </c>
    </row>
    <row r="500" spans="1:28" s="227" customFormat="1" ht="20.25">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3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38"/>
        <v>0</v>
      </c>
      <c r="AB500" s="228" t="str">
        <f t="shared" si="39"/>
        <v/>
      </c>
    </row>
    <row r="501" spans="1:28" s="227" customFormat="1" ht="20.25">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3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38"/>
        <v>0</v>
      </c>
      <c r="AB501" s="228" t="str">
        <f t="shared" si="39"/>
        <v/>
      </c>
    </row>
    <row r="502" spans="1:28" s="227" customFormat="1" ht="20.25">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3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38"/>
        <v>0</v>
      </c>
      <c r="AB502" s="228" t="str">
        <f t="shared" si="39"/>
        <v/>
      </c>
    </row>
    <row r="503" spans="1:28" s="227" customFormat="1" ht="20.25">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3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38"/>
        <v>0</v>
      </c>
      <c r="AB503" s="228" t="str">
        <f t="shared" si="39"/>
        <v/>
      </c>
    </row>
    <row r="504" spans="1:28" s="227" customFormat="1" ht="20.25">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3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38"/>
        <v>0</v>
      </c>
      <c r="AB504" s="228" t="str">
        <f t="shared" si="39"/>
        <v/>
      </c>
    </row>
    <row r="505" spans="1:28" s="227" customFormat="1" ht="20.25">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3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38"/>
        <v>0</v>
      </c>
      <c r="AB505" s="228" t="str">
        <f t="shared" si="39"/>
        <v/>
      </c>
    </row>
    <row r="506" spans="1:28" s="227" customFormat="1" ht="20.25">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3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38"/>
        <v>0</v>
      </c>
      <c r="AB506" s="228" t="str">
        <f t="shared" si="39"/>
        <v/>
      </c>
    </row>
    <row r="507" spans="1:28" s="227" customFormat="1" ht="20.25">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3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38"/>
        <v>0</v>
      </c>
      <c r="AB507" s="228" t="str">
        <f t="shared" si="39"/>
        <v/>
      </c>
    </row>
    <row r="508" spans="1:28" s="227" customFormat="1" ht="20.25">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3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38"/>
        <v>0</v>
      </c>
      <c r="AB508" s="228" t="str">
        <f t="shared" si="39"/>
        <v/>
      </c>
    </row>
    <row r="509" spans="1:28" s="227" customFormat="1" ht="20.25">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3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38"/>
        <v>0</v>
      </c>
      <c r="AB509" s="228" t="str">
        <f t="shared" si="39"/>
        <v/>
      </c>
    </row>
    <row r="510" spans="1:28" s="227" customFormat="1" ht="20.25">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3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38"/>
        <v>0</v>
      </c>
      <c r="AB510" s="228" t="str">
        <f t="shared" si="39"/>
        <v/>
      </c>
    </row>
    <row r="511" spans="1:28" s="227" customFormat="1" ht="20.25">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3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38"/>
        <v>0</v>
      </c>
      <c r="AB511" s="228" t="str">
        <f t="shared" si="39"/>
        <v/>
      </c>
    </row>
    <row r="512" spans="1:28" s="227" customFormat="1" ht="20.25">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3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38"/>
        <v>0</v>
      </c>
      <c r="AB512" s="228" t="str">
        <f t="shared" si="39"/>
        <v/>
      </c>
    </row>
    <row r="513" spans="1:28" s="227" customFormat="1" ht="20.25">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3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38"/>
        <v>0</v>
      </c>
      <c r="AB513" s="228" t="str">
        <f t="shared" si="39"/>
        <v/>
      </c>
    </row>
    <row r="514" spans="1:28" s="227" customFormat="1" ht="20.25">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3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38"/>
        <v>0</v>
      </c>
      <c r="AB514" s="228" t="str">
        <f t="shared" si="39"/>
        <v/>
      </c>
    </row>
    <row r="515" spans="1:28" s="227" customFormat="1" ht="20.25">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3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38"/>
        <v>0</v>
      </c>
      <c r="AB515" s="228" t="str">
        <f t="shared" si="39"/>
        <v/>
      </c>
    </row>
    <row r="516" spans="1:28" s="227" customFormat="1" ht="20.25">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3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38"/>
        <v>0</v>
      </c>
      <c r="AB516" s="228" t="str">
        <f t="shared" si="39"/>
        <v/>
      </c>
    </row>
    <row r="517" spans="1:28" s="227" customFormat="1" ht="20.25">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ref="S517" ca="1" si="40">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41">IF(AND(C517="Smelter not listed",OR(LEN(D517)=0,LEN(E517)=0)),1,0)</f>
        <v>0</v>
      </c>
      <c r="AB517" s="228" t="str">
        <f t="shared" ref="AB517" si="42">B517&amp;C517</f>
        <v/>
      </c>
    </row>
    <row r="518" spans="1:28" s="227" customFormat="1" ht="20.25">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ref="S518:S549" ca="1" si="43">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44">IF(AND(C518="Smelter not listed",OR(LEN(D518)=0,LEN(E518)=0)),1,0)</f>
        <v>0</v>
      </c>
      <c r="AB518" s="228" t="str">
        <f t="shared" ref="AB518:AB549" si="45">B518&amp;C518</f>
        <v/>
      </c>
    </row>
    <row r="519" spans="1:28" s="227" customFormat="1" ht="20.25">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4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44"/>
        <v>0</v>
      </c>
      <c r="AB519" s="228" t="str">
        <f t="shared" si="45"/>
        <v/>
      </c>
    </row>
    <row r="520" spans="1:28" s="227" customFormat="1" ht="20.25">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4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44"/>
        <v>0</v>
      </c>
      <c r="AB520" s="228" t="str">
        <f t="shared" si="45"/>
        <v/>
      </c>
    </row>
    <row r="521" spans="1:28" s="227" customFormat="1" ht="20.25">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4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44"/>
        <v>0</v>
      </c>
      <c r="AB521" s="228" t="str">
        <f t="shared" si="45"/>
        <v/>
      </c>
    </row>
    <row r="522" spans="1:28" s="227" customFormat="1" ht="20.25">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4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44"/>
        <v>0</v>
      </c>
      <c r="AB522" s="228" t="str">
        <f t="shared" si="45"/>
        <v/>
      </c>
    </row>
    <row r="523" spans="1:28" s="227" customFormat="1" ht="20.25">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4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44"/>
        <v>0</v>
      </c>
      <c r="AB523" s="228" t="str">
        <f t="shared" si="45"/>
        <v/>
      </c>
    </row>
    <row r="524" spans="1:28" s="227" customFormat="1" ht="20.25">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4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44"/>
        <v>0</v>
      </c>
      <c r="AB524" s="228" t="str">
        <f t="shared" si="45"/>
        <v/>
      </c>
    </row>
    <row r="525" spans="1:28" s="227" customFormat="1" ht="20.25">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4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44"/>
        <v>0</v>
      </c>
      <c r="AB525" s="228" t="str">
        <f t="shared" si="45"/>
        <v/>
      </c>
    </row>
    <row r="526" spans="1:28" s="227" customFormat="1" ht="20.25">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4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44"/>
        <v>0</v>
      </c>
      <c r="AB526" s="228" t="str">
        <f t="shared" si="45"/>
        <v/>
      </c>
    </row>
    <row r="527" spans="1:28" s="227" customFormat="1" ht="20.25">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4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44"/>
        <v>0</v>
      </c>
      <c r="AB527" s="228" t="str">
        <f t="shared" si="45"/>
        <v/>
      </c>
    </row>
    <row r="528" spans="1:28" s="227" customFormat="1" ht="20.25">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4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44"/>
        <v>0</v>
      </c>
      <c r="AB528" s="228" t="str">
        <f t="shared" si="45"/>
        <v/>
      </c>
    </row>
    <row r="529" spans="1:28" s="227" customFormat="1" ht="20.25">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4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44"/>
        <v>0</v>
      </c>
      <c r="AB529" s="228" t="str">
        <f t="shared" si="45"/>
        <v/>
      </c>
    </row>
    <row r="530" spans="1:28" s="227" customFormat="1" ht="20.25">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4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44"/>
        <v>0</v>
      </c>
      <c r="AB530" s="228" t="str">
        <f t="shared" si="45"/>
        <v/>
      </c>
    </row>
    <row r="531" spans="1:28" s="227" customFormat="1" ht="20.25">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4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44"/>
        <v>0</v>
      </c>
      <c r="AB531" s="228" t="str">
        <f t="shared" si="45"/>
        <v/>
      </c>
    </row>
    <row r="532" spans="1:28" s="227" customFormat="1" ht="20.25">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4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44"/>
        <v>0</v>
      </c>
      <c r="AB532" s="228" t="str">
        <f t="shared" si="45"/>
        <v/>
      </c>
    </row>
    <row r="533" spans="1:28" s="227" customFormat="1" ht="20.25">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4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44"/>
        <v>0</v>
      </c>
      <c r="AB533" s="228" t="str">
        <f t="shared" si="45"/>
        <v/>
      </c>
    </row>
    <row r="534" spans="1:28" s="227" customFormat="1" ht="20.25">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4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44"/>
        <v>0</v>
      </c>
      <c r="AB534" s="228" t="str">
        <f t="shared" si="45"/>
        <v/>
      </c>
    </row>
    <row r="535" spans="1:28" s="227" customFormat="1" ht="20.25">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4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44"/>
        <v>0</v>
      </c>
      <c r="AB535" s="228" t="str">
        <f t="shared" si="45"/>
        <v/>
      </c>
    </row>
    <row r="536" spans="1:28" s="227" customFormat="1" ht="20.25">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4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44"/>
        <v>0</v>
      </c>
      <c r="AB536" s="228" t="str">
        <f t="shared" si="45"/>
        <v/>
      </c>
    </row>
    <row r="537" spans="1:28" s="227" customFormat="1" ht="20.25">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4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44"/>
        <v>0</v>
      </c>
      <c r="AB537" s="228" t="str">
        <f t="shared" si="45"/>
        <v/>
      </c>
    </row>
    <row r="538" spans="1:28" s="227" customFormat="1" ht="20.25">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4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44"/>
        <v>0</v>
      </c>
      <c r="AB538" s="228" t="str">
        <f t="shared" si="45"/>
        <v/>
      </c>
    </row>
    <row r="539" spans="1:28" s="227" customFormat="1" ht="20.25">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4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44"/>
        <v>0</v>
      </c>
      <c r="AB539" s="228" t="str">
        <f t="shared" si="45"/>
        <v/>
      </c>
    </row>
    <row r="540" spans="1:28" s="227" customFormat="1" ht="20.25">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4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44"/>
        <v>0</v>
      </c>
      <c r="AB540" s="228" t="str">
        <f t="shared" si="45"/>
        <v/>
      </c>
    </row>
    <row r="541" spans="1:28" s="227" customFormat="1" ht="20.25">
      <c r="A541" s="181"/>
      <c r="B541" s="182"/>
      <c r="C541" s="186"/>
      <c r="D541" s="230"/>
      <c r="E541" s="182"/>
      <c r="F541" s="182"/>
      <c r="G541" s="182"/>
      <c r="H541" s="183"/>
      <c r="I541" s="184"/>
      <c r="J541" s="184"/>
      <c r="K541" s="224"/>
      <c r="L541" s="224"/>
      <c r="M541" s="224"/>
      <c r="N541" s="224"/>
      <c r="O541" s="224"/>
      <c r="P541" s="185"/>
      <c r="Q541" s="225"/>
      <c r="R541" s="182" t="str">
        <f ca="1">IF(ISERROR($V541),"",OFFSET('Smelter Look-up'!$C$4,$V541-4,0)&amp;"")</f>
        <v/>
      </c>
      <c r="S541" s="181" t="str">
        <f t="shared" ca="1" si="4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44"/>
        <v>0</v>
      </c>
      <c r="AB541" s="228" t="str">
        <f t="shared" si="45"/>
        <v/>
      </c>
    </row>
    <row r="542" spans="1:28" s="227" customFormat="1" ht="20.25">
      <c r="A542" s="181"/>
      <c r="B542" s="182"/>
      <c r="C542" s="186"/>
      <c r="D542" s="230"/>
      <c r="E542" s="182"/>
      <c r="F542" s="182"/>
      <c r="G542" s="182"/>
      <c r="H542" s="183"/>
      <c r="I542" s="184"/>
      <c r="J542" s="184"/>
      <c r="K542" s="224"/>
      <c r="L542" s="224"/>
      <c r="M542" s="224"/>
      <c r="N542" s="224"/>
      <c r="O542" s="224"/>
      <c r="P542" s="185"/>
      <c r="Q542" s="225"/>
      <c r="R542" s="182" t="str">
        <f ca="1">IF(ISERROR($V542),"",OFFSET('Smelter Look-up'!$C$4,$V542-4,0)&amp;"")</f>
        <v/>
      </c>
      <c r="S542" s="181" t="str">
        <f t="shared" ca="1" si="4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44"/>
        <v>0</v>
      </c>
      <c r="AB542" s="228" t="str">
        <f t="shared" si="45"/>
        <v/>
      </c>
    </row>
    <row r="543" spans="1:28" s="227" customFormat="1" ht="20.25">
      <c r="A543" s="181"/>
      <c r="B543" s="182"/>
      <c r="C543" s="186"/>
      <c r="D543" s="230"/>
      <c r="E543" s="182"/>
      <c r="F543" s="182"/>
      <c r="G543" s="182"/>
      <c r="H543" s="183"/>
      <c r="I543" s="184"/>
      <c r="J543" s="184"/>
      <c r="K543" s="224"/>
      <c r="L543" s="224"/>
      <c r="M543" s="224"/>
      <c r="N543" s="224"/>
      <c r="O543" s="224"/>
      <c r="P543" s="185"/>
      <c r="Q543" s="225"/>
      <c r="R543" s="182" t="str">
        <f ca="1">IF(ISERROR($V543),"",OFFSET('Smelter Look-up'!$C$4,$V543-4,0)&amp;"")</f>
        <v/>
      </c>
      <c r="S543" s="181" t="str">
        <f t="shared" ca="1" si="4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44"/>
        <v>0</v>
      </c>
      <c r="AB543" s="228" t="str">
        <f t="shared" si="45"/>
        <v/>
      </c>
    </row>
    <row r="544" spans="1:28" s="227" customFormat="1" ht="20.25">
      <c r="A544" s="181"/>
      <c r="B544" s="182"/>
      <c r="C544" s="186"/>
      <c r="D544" s="230"/>
      <c r="E544" s="182"/>
      <c r="F544" s="182"/>
      <c r="G544" s="182"/>
      <c r="H544" s="183"/>
      <c r="I544" s="184"/>
      <c r="J544" s="184"/>
      <c r="K544" s="224"/>
      <c r="L544" s="224"/>
      <c r="M544" s="224"/>
      <c r="N544" s="224"/>
      <c r="O544" s="224"/>
      <c r="P544" s="185"/>
      <c r="Q544" s="225"/>
      <c r="R544" s="182" t="str">
        <f ca="1">IF(ISERROR($V544),"",OFFSET('Smelter Look-up'!$C$4,$V544-4,0)&amp;"")</f>
        <v/>
      </c>
      <c r="S544" s="181" t="str">
        <f t="shared" ca="1" si="4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44"/>
        <v>0</v>
      </c>
      <c r="AB544" s="228" t="str">
        <f t="shared" si="45"/>
        <v/>
      </c>
    </row>
    <row r="545" spans="1:28" s="227" customFormat="1" ht="20.25">
      <c r="A545" s="181"/>
      <c r="B545" s="182"/>
      <c r="C545" s="186"/>
      <c r="D545" s="230"/>
      <c r="E545" s="182"/>
      <c r="F545" s="182"/>
      <c r="G545" s="182"/>
      <c r="H545" s="183"/>
      <c r="I545" s="184"/>
      <c r="J545" s="184"/>
      <c r="K545" s="224"/>
      <c r="L545" s="224"/>
      <c r="M545" s="224"/>
      <c r="N545" s="224"/>
      <c r="O545" s="224"/>
      <c r="P545" s="185"/>
      <c r="Q545" s="225"/>
      <c r="R545" s="182" t="str">
        <f ca="1">IF(ISERROR($V545),"",OFFSET('Smelter Look-up'!$C$4,$V545-4,0)&amp;"")</f>
        <v/>
      </c>
      <c r="S545" s="181" t="str">
        <f t="shared" ca="1" si="4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44"/>
        <v>0</v>
      </c>
      <c r="AB545" s="228" t="str">
        <f t="shared" si="45"/>
        <v/>
      </c>
    </row>
    <row r="546" spans="1:28" s="227" customFormat="1" ht="20.25">
      <c r="A546" s="181"/>
      <c r="B546" s="182"/>
      <c r="C546" s="186"/>
      <c r="D546" s="230"/>
      <c r="E546" s="182"/>
      <c r="F546" s="182"/>
      <c r="G546" s="182"/>
      <c r="H546" s="183"/>
      <c r="I546" s="184"/>
      <c r="J546" s="184"/>
      <c r="K546" s="224"/>
      <c r="L546" s="224"/>
      <c r="M546" s="224"/>
      <c r="N546" s="224"/>
      <c r="O546" s="224"/>
      <c r="P546" s="185"/>
      <c r="Q546" s="225"/>
      <c r="R546" s="182" t="str">
        <f ca="1">IF(ISERROR($V546),"",OFFSET('Smelter Look-up'!$C$4,$V546-4,0)&amp;"")</f>
        <v/>
      </c>
      <c r="S546" s="181" t="str">
        <f t="shared" ca="1" si="4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44"/>
        <v>0</v>
      </c>
      <c r="AB546" s="228" t="str">
        <f t="shared" si="45"/>
        <v/>
      </c>
    </row>
    <row r="547" spans="1:28" s="227" customFormat="1" ht="20.25">
      <c r="A547" s="181"/>
      <c r="B547" s="182"/>
      <c r="C547" s="186"/>
      <c r="D547" s="230"/>
      <c r="E547" s="182"/>
      <c r="F547" s="182"/>
      <c r="G547" s="182"/>
      <c r="H547" s="183"/>
      <c r="I547" s="184"/>
      <c r="J547" s="184"/>
      <c r="K547" s="224"/>
      <c r="L547" s="224"/>
      <c r="M547" s="224"/>
      <c r="N547" s="224"/>
      <c r="O547" s="224"/>
      <c r="P547" s="185"/>
      <c r="Q547" s="225"/>
      <c r="R547" s="182" t="str">
        <f ca="1">IF(ISERROR($V547),"",OFFSET('Smelter Look-up'!$C$4,$V547-4,0)&amp;"")</f>
        <v/>
      </c>
      <c r="S547" s="181" t="str">
        <f t="shared" ca="1" si="4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44"/>
        <v>0</v>
      </c>
      <c r="AB547" s="228" t="str">
        <f t="shared" si="45"/>
        <v/>
      </c>
    </row>
    <row r="548" spans="1:28" s="227" customFormat="1" ht="20.25">
      <c r="A548" s="181"/>
      <c r="B548" s="182"/>
      <c r="C548" s="186"/>
      <c r="D548" s="230"/>
      <c r="E548" s="182"/>
      <c r="F548" s="182"/>
      <c r="G548" s="182"/>
      <c r="H548" s="183"/>
      <c r="I548" s="184"/>
      <c r="J548" s="184"/>
      <c r="K548" s="224"/>
      <c r="L548" s="224"/>
      <c r="M548" s="224"/>
      <c r="N548" s="224"/>
      <c r="O548" s="224"/>
      <c r="P548" s="185"/>
      <c r="Q548" s="225"/>
      <c r="R548" s="182" t="str">
        <f ca="1">IF(ISERROR($V548),"",OFFSET('Smelter Look-up'!$C$4,$V548-4,0)&amp;"")</f>
        <v/>
      </c>
      <c r="S548" s="181" t="str">
        <f t="shared" ca="1" si="4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44"/>
        <v>0</v>
      </c>
      <c r="AB548" s="228" t="str">
        <f t="shared" si="45"/>
        <v/>
      </c>
    </row>
    <row r="549" spans="1:28" s="227" customFormat="1" ht="20.25">
      <c r="A549" s="181"/>
      <c r="B549" s="182"/>
      <c r="C549" s="186"/>
      <c r="D549" s="230"/>
      <c r="E549" s="182"/>
      <c r="F549" s="182"/>
      <c r="G549" s="182"/>
      <c r="H549" s="183"/>
      <c r="I549" s="184"/>
      <c r="J549" s="184"/>
      <c r="K549" s="224"/>
      <c r="L549" s="224"/>
      <c r="M549" s="224"/>
      <c r="N549" s="224"/>
      <c r="O549" s="224"/>
      <c r="P549" s="185"/>
      <c r="Q549" s="225"/>
      <c r="R549" s="182" t="str">
        <f ca="1">IF(ISERROR($V549),"",OFFSET('Smelter Look-up'!$C$4,$V549-4,0)&amp;"")</f>
        <v/>
      </c>
      <c r="S549" s="181" t="str">
        <f t="shared" ca="1" si="4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44"/>
        <v>0</v>
      </c>
      <c r="AB549" s="228" t="str">
        <f t="shared" si="45"/>
        <v/>
      </c>
    </row>
    <row r="550" spans="1:28" s="227" customFormat="1" ht="20.25">
      <c r="A550" s="181"/>
      <c r="B550" s="182"/>
      <c r="C550" s="186"/>
      <c r="D550" s="230"/>
      <c r="E550" s="182"/>
      <c r="F550" s="182"/>
      <c r="G550" s="182"/>
      <c r="H550" s="183"/>
      <c r="I550" s="184"/>
      <c r="J550" s="184"/>
      <c r="K550" s="224"/>
      <c r="L550" s="224"/>
      <c r="M550" s="224"/>
      <c r="N550" s="224"/>
      <c r="O550" s="224"/>
      <c r="P550" s="185"/>
      <c r="Q550" s="225"/>
      <c r="R550" s="182" t="str">
        <f ca="1">IF(ISERROR($V550),"",OFFSET('Smelter Look-up'!$C$4,$V550-4,0)&amp;"")</f>
        <v/>
      </c>
      <c r="S550" s="181" t="str">
        <f t="shared" ref="S550:S580" ca="1" si="46">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si="47">IF(AND(C550="Smelter not listed",OR(LEN(D550)=0,LEN(E550)=0)),1,0)</f>
        <v>0</v>
      </c>
      <c r="AB550" s="228" t="str">
        <f t="shared" ref="AB550:AB580" si="48">B550&amp;C550</f>
        <v/>
      </c>
    </row>
    <row r="551" spans="1:28" s="227" customFormat="1" ht="20.25">
      <c r="A551" s="181"/>
      <c r="B551" s="182"/>
      <c r="C551" s="186"/>
      <c r="D551" s="230"/>
      <c r="E551" s="182"/>
      <c r="F551" s="182"/>
      <c r="G551" s="182"/>
      <c r="H551" s="183"/>
      <c r="I551" s="184"/>
      <c r="J551" s="184"/>
      <c r="K551" s="224"/>
      <c r="L551" s="224"/>
      <c r="M551" s="224"/>
      <c r="N551" s="224"/>
      <c r="O551" s="224"/>
      <c r="P551" s="185"/>
      <c r="Q551" s="225"/>
      <c r="R551" s="182" t="str">
        <f ca="1">IF(ISERROR($V551),"",OFFSET('Smelter Look-up'!$C$4,$V551-4,0)&amp;"")</f>
        <v/>
      </c>
      <c r="S551" s="181" t="str">
        <f t="shared" ca="1" si="4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47"/>
        <v>0</v>
      </c>
      <c r="AB551" s="228" t="str">
        <f t="shared" si="48"/>
        <v/>
      </c>
    </row>
    <row r="552" spans="1:28" s="227" customFormat="1" ht="20.25">
      <c r="A552" s="181"/>
      <c r="B552" s="182"/>
      <c r="C552" s="186"/>
      <c r="D552" s="230"/>
      <c r="E552" s="182"/>
      <c r="F552" s="182"/>
      <c r="G552" s="182"/>
      <c r="H552" s="183"/>
      <c r="I552" s="184"/>
      <c r="J552" s="184"/>
      <c r="K552" s="224"/>
      <c r="L552" s="224"/>
      <c r="M552" s="224"/>
      <c r="N552" s="224"/>
      <c r="O552" s="224"/>
      <c r="P552" s="185"/>
      <c r="Q552" s="225"/>
      <c r="R552" s="182" t="str">
        <f ca="1">IF(ISERROR($V552),"",OFFSET('Smelter Look-up'!$C$4,$V552-4,0)&amp;"")</f>
        <v/>
      </c>
      <c r="S552" s="181" t="str">
        <f t="shared" ca="1" si="4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47"/>
        <v>0</v>
      </c>
      <c r="AB552" s="228" t="str">
        <f t="shared" si="48"/>
        <v/>
      </c>
    </row>
    <row r="553" spans="1:28" s="227" customFormat="1" ht="20.25">
      <c r="A553" s="181"/>
      <c r="B553" s="182"/>
      <c r="C553" s="186"/>
      <c r="D553" s="230"/>
      <c r="E553" s="182"/>
      <c r="F553" s="182"/>
      <c r="G553" s="182"/>
      <c r="H553" s="183"/>
      <c r="I553" s="184"/>
      <c r="J553" s="184"/>
      <c r="K553" s="224"/>
      <c r="L553" s="224"/>
      <c r="M553" s="224"/>
      <c r="N553" s="224"/>
      <c r="O553" s="224"/>
      <c r="P553" s="185"/>
      <c r="Q553" s="225"/>
      <c r="R553" s="182" t="str">
        <f ca="1">IF(ISERROR($V553),"",OFFSET('Smelter Look-up'!$C$4,$V553-4,0)&amp;"")</f>
        <v/>
      </c>
      <c r="S553" s="181" t="str">
        <f t="shared" ca="1" si="4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47"/>
        <v>0</v>
      </c>
      <c r="AB553" s="228" t="str">
        <f t="shared" si="48"/>
        <v/>
      </c>
    </row>
    <row r="554" spans="1:28" s="227" customFormat="1" ht="20.25">
      <c r="A554" s="181"/>
      <c r="B554" s="182"/>
      <c r="C554" s="186"/>
      <c r="D554" s="230"/>
      <c r="E554" s="182"/>
      <c r="F554" s="182"/>
      <c r="G554" s="182"/>
      <c r="H554" s="183"/>
      <c r="I554" s="184"/>
      <c r="J554" s="184"/>
      <c r="K554" s="224"/>
      <c r="L554" s="224"/>
      <c r="M554" s="224"/>
      <c r="N554" s="224"/>
      <c r="O554" s="224"/>
      <c r="P554" s="185"/>
      <c r="Q554" s="225"/>
      <c r="R554" s="182" t="str">
        <f ca="1">IF(ISERROR($V554),"",OFFSET('Smelter Look-up'!$C$4,$V554-4,0)&amp;"")</f>
        <v/>
      </c>
      <c r="S554" s="181" t="str">
        <f t="shared" ca="1" si="4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47"/>
        <v>0</v>
      </c>
      <c r="AB554" s="228" t="str">
        <f t="shared" si="48"/>
        <v/>
      </c>
    </row>
    <row r="555" spans="1:28" s="227" customFormat="1" ht="20.25">
      <c r="A555" s="181"/>
      <c r="B555" s="182"/>
      <c r="C555" s="186"/>
      <c r="D555" s="230"/>
      <c r="E555" s="182"/>
      <c r="F555" s="182"/>
      <c r="G555" s="182"/>
      <c r="H555" s="183"/>
      <c r="I555" s="184"/>
      <c r="J555" s="184"/>
      <c r="K555" s="224"/>
      <c r="L555" s="224"/>
      <c r="M555" s="224"/>
      <c r="N555" s="224"/>
      <c r="O555" s="224"/>
      <c r="P555" s="185"/>
      <c r="Q555" s="225"/>
      <c r="R555" s="182" t="str">
        <f ca="1">IF(ISERROR($V555),"",OFFSET('Smelter Look-up'!$C$4,$V555-4,0)&amp;"")</f>
        <v/>
      </c>
      <c r="S555" s="181" t="str">
        <f t="shared" ca="1" si="4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47"/>
        <v>0</v>
      </c>
      <c r="AB555" s="228" t="str">
        <f t="shared" si="48"/>
        <v/>
      </c>
    </row>
    <row r="556" spans="1:28" s="227" customFormat="1" ht="20.25">
      <c r="A556" s="181"/>
      <c r="B556" s="182"/>
      <c r="C556" s="186"/>
      <c r="D556" s="230"/>
      <c r="E556" s="182"/>
      <c r="F556" s="182"/>
      <c r="G556" s="182"/>
      <c r="H556" s="183"/>
      <c r="I556" s="184"/>
      <c r="J556" s="184"/>
      <c r="K556" s="224"/>
      <c r="L556" s="224"/>
      <c r="M556" s="224"/>
      <c r="N556" s="224"/>
      <c r="O556" s="224"/>
      <c r="P556" s="185"/>
      <c r="Q556" s="225"/>
      <c r="R556" s="182" t="str">
        <f ca="1">IF(ISERROR($V556),"",OFFSET('Smelter Look-up'!$C$4,$V556-4,0)&amp;"")</f>
        <v/>
      </c>
      <c r="S556" s="181" t="str">
        <f t="shared" ca="1" si="4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si="47"/>
        <v>0</v>
      </c>
      <c r="AB556" s="228" t="str">
        <f t="shared" si="48"/>
        <v/>
      </c>
    </row>
    <row r="557" spans="1:28" s="227" customFormat="1" ht="20.25">
      <c r="A557" s="181"/>
      <c r="B557" s="182"/>
      <c r="C557" s="186"/>
      <c r="D557" s="230"/>
      <c r="E557" s="182"/>
      <c r="F557" s="182"/>
      <c r="G557" s="182"/>
      <c r="H557" s="183"/>
      <c r="I557" s="184"/>
      <c r="J557" s="184"/>
      <c r="K557" s="224"/>
      <c r="L557" s="224"/>
      <c r="M557" s="224"/>
      <c r="N557" s="224"/>
      <c r="O557" s="224"/>
      <c r="P557" s="185"/>
      <c r="Q557" s="225"/>
      <c r="R557" s="182" t="str">
        <f ca="1">IF(ISERROR($V557),"",OFFSET('Smelter Look-up'!$C$4,$V557-4,0)&amp;"")</f>
        <v/>
      </c>
      <c r="S557" s="181" t="str">
        <f t="shared" ca="1" si="4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si="47"/>
        <v>0</v>
      </c>
      <c r="AB557" s="228" t="str">
        <f t="shared" si="48"/>
        <v/>
      </c>
    </row>
    <row r="558" spans="1:28" s="227" customFormat="1" ht="20.25">
      <c r="A558" s="181"/>
      <c r="B558" s="182"/>
      <c r="C558" s="186"/>
      <c r="D558" s="230"/>
      <c r="E558" s="182"/>
      <c r="F558" s="182"/>
      <c r="G558" s="182"/>
      <c r="H558" s="183"/>
      <c r="I558" s="184"/>
      <c r="J558" s="184"/>
      <c r="K558" s="224"/>
      <c r="L558" s="224"/>
      <c r="M558" s="224"/>
      <c r="N558" s="224"/>
      <c r="O558" s="224"/>
      <c r="P558" s="185"/>
      <c r="Q558" s="225"/>
      <c r="R558" s="182" t="str">
        <f ca="1">IF(ISERROR($V558),"",OFFSET('Smelter Look-up'!$C$4,$V558-4,0)&amp;"")</f>
        <v/>
      </c>
      <c r="S558" s="181" t="str">
        <f t="shared" ca="1" si="4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47"/>
        <v>0</v>
      </c>
      <c r="AB558" s="228" t="str">
        <f t="shared" si="48"/>
        <v/>
      </c>
    </row>
    <row r="559" spans="1:28" s="227" customFormat="1" ht="20.25">
      <c r="A559" s="181"/>
      <c r="B559" s="182"/>
      <c r="C559" s="186"/>
      <c r="D559" s="230"/>
      <c r="E559" s="182"/>
      <c r="F559" s="182"/>
      <c r="G559" s="182"/>
      <c r="H559" s="183"/>
      <c r="I559" s="184"/>
      <c r="J559" s="184"/>
      <c r="K559" s="224"/>
      <c r="L559" s="224"/>
      <c r="M559" s="224"/>
      <c r="N559" s="224"/>
      <c r="O559" s="224"/>
      <c r="P559" s="185"/>
      <c r="Q559" s="225"/>
      <c r="R559" s="182" t="str">
        <f ca="1">IF(ISERROR($V559),"",OFFSET('Smelter Look-up'!$C$4,$V559-4,0)&amp;"")</f>
        <v/>
      </c>
      <c r="S559" s="181" t="str">
        <f t="shared" ca="1" si="4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47"/>
        <v>0</v>
      </c>
      <c r="AB559" s="228" t="str">
        <f t="shared" si="48"/>
        <v/>
      </c>
    </row>
    <row r="560" spans="1:28" s="227" customFormat="1" ht="20.25">
      <c r="A560" s="181"/>
      <c r="B560" s="182"/>
      <c r="C560" s="186"/>
      <c r="D560" s="230"/>
      <c r="E560" s="182"/>
      <c r="F560" s="182"/>
      <c r="G560" s="182"/>
      <c r="H560" s="183"/>
      <c r="I560" s="184"/>
      <c r="J560" s="184"/>
      <c r="K560" s="224"/>
      <c r="L560" s="224"/>
      <c r="M560" s="224"/>
      <c r="N560" s="224"/>
      <c r="O560" s="224"/>
      <c r="P560" s="185"/>
      <c r="Q560" s="225"/>
      <c r="R560" s="182" t="str">
        <f ca="1">IF(ISERROR($V560),"",OFFSET('Smelter Look-up'!$C$4,$V560-4,0)&amp;"")</f>
        <v/>
      </c>
      <c r="S560" s="181" t="str">
        <f t="shared" ca="1" si="4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si="47"/>
        <v>0</v>
      </c>
      <c r="AB560" s="228" t="str">
        <f t="shared" si="48"/>
        <v/>
      </c>
    </row>
    <row r="561" spans="1:28" s="227" customFormat="1" ht="20.25">
      <c r="A561" s="181"/>
      <c r="B561" s="182"/>
      <c r="C561" s="186"/>
      <c r="D561" s="230"/>
      <c r="E561" s="182"/>
      <c r="F561" s="182"/>
      <c r="G561" s="182"/>
      <c r="H561" s="183"/>
      <c r="I561" s="184"/>
      <c r="J561" s="184"/>
      <c r="K561" s="224"/>
      <c r="L561" s="224"/>
      <c r="M561" s="224"/>
      <c r="N561" s="224"/>
      <c r="O561" s="224"/>
      <c r="P561" s="185"/>
      <c r="Q561" s="225"/>
      <c r="R561" s="182" t="str">
        <f ca="1">IF(ISERROR($V561),"",OFFSET('Smelter Look-up'!$C$4,$V561-4,0)&amp;"")</f>
        <v/>
      </c>
      <c r="S561" s="181" t="str">
        <f t="shared" ca="1" si="4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47"/>
        <v>0</v>
      </c>
      <c r="AB561" s="228" t="str">
        <f t="shared" si="48"/>
        <v/>
      </c>
    </row>
    <row r="562" spans="1:28" s="227" customFormat="1" ht="20.25">
      <c r="A562" s="181"/>
      <c r="B562" s="182"/>
      <c r="C562" s="186"/>
      <c r="D562" s="230"/>
      <c r="E562" s="182"/>
      <c r="F562" s="182"/>
      <c r="G562" s="182"/>
      <c r="H562" s="183"/>
      <c r="I562" s="184"/>
      <c r="J562" s="184"/>
      <c r="K562" s="224"/>
      <c r="L562" s="224"/>
      <c r="M562" s="224"/>
      <c r="N562" s="224"/>
      <c r="O562" s="224"/>
      <c r="P562" s="185"/>
      <c r="Q562" s="225"/>
      <c r="R562" s="182" t="str">
        <f ca="1">IF(ISERROR($V562),"",OFFSET('Smelter Look-up'!$C$4,$V562-4,0)&amp;"")</f>
        <v/>
      </c>
      <c r="S562" s="181" t="str">
        <f t="shared" ca="1" si="4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si="47"/>
        <v>0</v>
      </c>
      <c r="AB562" s="228" t="str">
        <f t="shared" si="48"/>
        <v/>
      </c>
    </row>
    <row r="563" spans="1:28" s="227" customFormat="1" ht="20.25">
      <c r="A563" s="181"/>
      <c r="B563" s="182"/>
      <c r="C563" s="186"/>
      <c r="D563" s="230"/>
      <c r="E563" s="182"/>
      <c r="F563" s="182"/>
      <c r="G563" s="182"/>
      <c r="H563" s="183"/>
      <c r="I563" s="184"/>
      <c r="J563" s="184"/>
      <c r="K563" s="224"/>
      <c r="L563" s="224"/>
      <c r="M563" s="224"/>
      <c r="N563" s="224"/>
      <c r="O563" s="224"/>
      <c r="P563" s="185"/>
      <c r="Q563" s="225"/>
      <c r="R563" s="182" t="str">
        <f ca="1">IF(ISERROR($V563),"",OFFSET('Smelter Look-up'!$C$4,$V563-4,0)&amp;"")</f>
        <v/>
      </c>
      <c r="S563" s="181" t="str">
        <f t="shared" ca="1" si="4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si="47"/>
        <v>0</v>
      </c>
      <c r="AB563" s="228" t="str">
        <f t="shared" si="48"/>
        <v/>
      </c>
    </row>
    <row r="564" spans="1:28" s="227" customFormat="1" ht="20.25">
      <c r="A564" s="181"/>
      <c r="B564" s="182"/>
      <c r="C564" s="186"/>
      <c r="D564" s="230"/>
      <c r="E564" s="182"/>
      <c r="F564" s="182"/>
      <c r="G564" s="182"/>
      <c r="H564" s="183"/>
      <c r="I564" s="184"/>
      <c r="J564" s="184"/>
      <c r="K564" s="224"/>
      <c r="L564" s="224"/>
      <c r="M564" s="224"/>
      <c r="N564" s="224"/>
      <c r="O564" s="224"/>
      <c r="P564" s="185"/>
      <c r="Q564" s="225"/>
      <c r="R564" s="182" t="str">
        <f ca="1">IF(ISERROR($V564),"",OFFSET('Smelter Look-up'!$C$4,$V564-4,0)&amp;"")</f>
        <v/>
      </c>
      <c r="S564" s="181" t="str">
        <f t="shared" ca="1" si="4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47"/>
        <v>0</v>
      </c>
      <c r="AB564" s="228" t="str">
        <f t="shared" si="48"/>
        <v/>
      </c>
    </row>
    <row r="565" spans="1:28" s="227" customFormat="1" ht="20.25">
      <c r="A565" s="181"/>
      <c r="B565" s="182"/>
      <c r="C565" s="186"/>
      <c r="D565" s="230"/>
      <c r="E565" s="182"/>
      <c r="F565" s="182"/>
      <c r="G565" s="182"/>
      <c r="H565" s="183"/>
      <c r="I565" s="184"/>
      <c r="J565" s="184"/>
      <c r="K565" s="224"/>
      <c r="L565" s="224"/>
      <c r="M565" s="224"/>
      <c r="N565" s="224"/>
      <c r="O565" s="224"/>
      <c r="P565" s="185"/>
      <c r="Q565" s="225"/>
      <c r="R565" s="182" t="str">
        <f ca="1">IF(ISERROR($V565),"",OFFSET('Smelter Look-up'!$C$4,$V565-4,0)&amp;"")</f>
        <v/>
      </c>
      <c r="S565" s="181" t="str">
        <f t="shared" ca="1" si="4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si="47"/>
        <v>0</v>
      </c>
      <c r="AB565" s="228" t="str">
        <f t="shared" si="48"/>
        <v/>
      </c>
    </row>
    <row r="566" spans="1:28" s="227" customFormat="1" ht="20.25">
      <c r="A566" s="181"/>
      <c r="B566" s="182"/>
      <c r="C566" s="186"/>
      <c r="D566" s="230"/>
      <c r="E566" s="182"/>
      <c r="F566" s="182"/>
      <c r="G566" s="182"/>
      <c r="H566" s="183"/>
      <c r="I566" s="184"/>
      <c r="J566" s="184"/>
      <c r="K566" s="224"/>
      <c r="L566" s="224"/>
      <c r="M566" s="224"/>
      <c r="N566" s="224"/>
      <c r="O566" s="224"/>
      <c r="P566" s="185"/>
      <c r="Q566" s="225"/>
      <c r="R566" s="182" t="str">
        <f ca="1">IF(ISERROR($V566),"",OFFSET('Smelter Look-up'!$C$4,$V566-4,0)&amp;"")</f>
        <v/>
      </c>
      <c r="S566" s="181" t="str">
        <f t="shared" ca="1" si="4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47"/>
        <v>0</v>
      </c>
      <c r="AB566" s="228" t="str">
        <f t="shared" si="48"/>
        <v/>
      </c>
    </row>
    <row r="567" spans="1:28" s="227" customFormat="1" ht="20.25">
      <c r="A567" s="181"/>
      <c r="B567" s="182"/>
      <c r="C567" s="186"/>
      <c r="D567" s="230"/>
      <c r="E567" s="182"/>
      <c r="F567" s="182"/>
      <c r="G567" s="182"/>
      <c r="H567" s="183"/>
      <c r="I567" s="184"/>
      <c r="J567" s="184"/>
      <c r="K567" s="224"/>
      <c r="L567" s="224"/>
      <c r="M567" s="224"/>
      <c r="N567" s="224"/>
      <c r="O567" s="224"/>
      <c r="P567" s="185"/>
      <c r="Q567" s="225"/>
      <c r="R567" s="182" t="str">
        <f ca="1">IF(ISERROR($V567),"",OFFSET('Smelter Look-up'!$C$4,$V567-4,0)&amp;"")</f>
        <v/>
      </c>
      <c r="S567" s="181" t="str">
        <f t="shared" ca="1" si="4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47"/>
        <v>0</v>
      </c>
      <c r="AB567" s="228" t="str">
        <f t="shared" si="48"/>
        <v/>
      </c>
    </row>
    <row r="568" spans="1:28" s="227" customFormat="1" ht="20.25">
      <c r="A568" s="181"/>
      <c r="B568" s="182"/>
      <c r="C568" s="186"/>
      <c r="D568" s="230"/>
      <c r="E568" s="182"/>
      <c r="F568" s="182"/>
      <c r="G568" s="182"/>
      <c r="H568" s="183"/>
      <c r="I568" s="184"/>
      <c r="J568" s="184"/>
      <c r="K568" s="224"/>
      <c r="L568" s="224"/>
      <c r="M568" s="224"/>
      <c r="N568" s="224"/>
      <c r="O568" s="224"/>
      <c r="P568" s="185"/>
      <c r="Q568" s="225"/>
      <c r="R568" s="182" t="str">
        <f ca="1">IF(ISERROR($V568),"",OFFSET('Smelter Look-up'!$C$4,$V568-4,0)&amp;"")</f>
        <v/>
      </c>
      <c r="S568" s="181" t="str">
        <f t="shared" ca="1" si="4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47"/>
        <v>0</v>
      </c>
      <c r="AB568" s="228" t="str">
        <f t="shared" si="48"/>
        <v/>
      </c>
    </row>
    <row r="569" spans="1:28" s="227" customFormat="1" ht="20.25">
      <c r="A569" s="181"/>
      <c r="B569" s="182"/>
      <c r="C569" s="186"/>
      <c r="D569" s="230"/>
      <c r="E569" s="182"/>
      <c r="F569" s="182"/>
      <c r="G569" s="182"/>
      <c r="H569" s="183"/>
      <c r="I569" s="184"/>
      <c r="J569" s="184"/>
      <c r="K569" s="224"/>
      <c r="L569" s="224"/>
      <c r="M569" s="224"/>
      <c r="N569" s="224"/>
      <c r="O569" s="224"/>
      <c r="P569" s="185"/>
      <c r="Q569" s="225"/>
      <c r="R569" s="182" t="str">
        <f ca="1">IF(ISERROR($V569),"",OFFSET('Smelter Look-up'!$C$4,$V569-4,0)&amp;"")</f>
        <v/>
      </c>
      <c r="S569" s="181" t="str">
        <f t="shared" ca="1" si="4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47"/>
        <v>0</v>
      </c>
      <c r="AB569" s="228" t="str">
        <f t="shared" si="48"/>
        <v/>
      </c>
    </row>
    <row r="570" spans="1:28" s="227" customFormat="1" ht="20.25">
      <c r="A570" s="181"/>
      <c r="B570" s="182"/>
      <c r="C570" s="186"/>
      <c r="D570" s="230"/>
      <c r="E570" s="182"/>
      <c r="F570" s="182"/>
      <c r="G570" s="182"/>
      <c r="H570" s="183"/>
      <c r="I570" s="184"/>
      <c r="J570" s="184"/>
      <c r="K570" s="224"/>
      <c r="L570" s="224"/>
      <c r="M570" s="224"/>
      <c r="N570" s="224"/>
      <c r="O570" s="224"/>
      <c r="P570" s="185"/>
      <c r="Q570" s="225"/>
      <c r="R570" s="182" t="str">
        <f ca="1">IF(ISERROR($V570),"",OFFSET('Smelter Look-up'!$C$4,$V570-4,0)&amp;"")</f>
        <v/>
      </c>
      <c r="S570" s="181" t="str">
        <f t="shared" ca="1" si="4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47"/>
        <v>0</v>
      </c>
      <c r="AB570" s="228" t="str">
        <f t="shared" si="48"/>
        <v/>
      </c>
    </row>
    <row r="571" spans="1:28" s="227" customFormat="1" ht="20.25">
      <c r="A571" s="181"/>
      <c r="B571" s="182"/>
      <c r="C571" s="186"/>
      <c r="D571" s="230"/>
      <c r="E571" s="182"/>
      <c r="F571" s="182"/>
      <c r="G571" s="182"/>
      <c r="H571" s="183"/>
      <c r="I571" s="184"/>
      <c r="J571" s="184"/>
      <c r="K571" s="224"/>
      <c r="L571" s="224"/>
      <c r="M571" s="224"/>
      <c r="N571" s="224"/>
      <c r="O571" s="224"/>
      <c r="P571" s="185"/>
      <c r="Q571" s="225"/>
      <c r="R571" s="182" t="str">
        <f ca="1">IF(ISERROR($V571),"",OFFSET('Smelter Look-up'!$C$4,$V571-4,0)&amp;"")</f>
        <v/>
      </c>
      <c r="S571" s="181" t="str">
        <f t="shared" ca="1" si="4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47"/>
        <v>0</v>
      </c>
      <c r="AB571" s="228" t="str">
        <f t="shared" si="48"/>
        <v/>
      </c>
    </row>
    <row r="572" spans="1:28" s="227" customFormat="1" ht="20.25">
      <c r="A572" s="181"/>
      <c r="B572" s="182"/>
      <c r="C572" s="186"/>
      <c r="D572" s="230"/>
      <c r="E572" s="182"/>
      <c r="F572" s="182"/>
      <c r="G572" s="182"/>
      <c r="H572" s="183"/>
      <c r="I572" s="184"/>
      <c r="J572" s="184"/>
      <c r="K572" s="224"/>
      <c r="L572" s="224"/>
      <c r="M572" s="224"/>
      <c r="N572" s="224"/>
      <c r="O572" s="224"/>
      <c r="P572" s="185"/>
      <c r="Q572" s="225"/>
      <c r="R572" s="182" t="str">
        <f ca="1">IF(ISERROR($V572),"",OFFSET('Smelter Look-up'!$C$4,$V572-4,0)&amp;"")</f>
        <v/>
      </c>
      <c r="S572" s="181" t="str">
        <f t="shared" ca="1" si="4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47"/>
        <v>0</v>
      </c>
      <c r="AB572" s="228" t="str">
        <f t="shared" si="48"/>
        <v/>
      </c>
    </row>
    <row r="573" spans="1:28" s="227" customFormat="1" ht="20.25">
      <c r="A573" s="181"/>
      <c r="B573" s="182"/>
      <c r="C573" s="186"/>
      <c r="D573" s="230"/>
      <c r="E573" s="182"/>
      <c r="F573" s="182"/>
      <c r="G573" s="182"/>
      <c r="H573" s="183"/>
      <c r="I573" s="184"/>
      <c r="J573" s="184"/>
      <c r="K573" s="224"/>
      <c r="L573" s="224"/>
      <c r="M573" s="224"/>
      <c r="N573" s="224"/>
      <c r="O573" s="224"/>
      <c r="P573" s="185"/>
      <c r="Q573" s="225"/>
      <c r="R573" s="182" t="str">
        <f ca="1">IF(ISERROR($V573),"",OFFSET('Smelter Look-up'!$C$4,$V573-4,0)&amp;"")</f>
        <v/>
      </c>
      <c r="S573" s="181" t="str">
        <f t="shared" ca="1" si="4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si="47"/>
        <v>0</v>
      </c>
      <c r="AB573" s="228" t="str">
        <f t="shared" si="48"/>
        <v/>
      </c>
    </row>
    <row r="574" spans="1:28" s="227" customFormat="1" ht="20.25">
      <c r="A574" s="181"/>
      <c r="B574" s="182"/>
      <c r="C574" s="186"/>
      <c r="D574" s="230"/>
      <c r="E574" s="182"/>
      <c r="F574" s="182"/>
      <c r="G574" s="182"/>
      <c r="H574" s="183"/>
      <c r="I574" s="184"/>
      <c r="J574" s="184"/>
      <c r="K574" s="224"/>
      <c r="L574" s="224"/>
      <c r="M574" s="224"/>
      <c r="N574" s="224"/>
      <c r="O574" s="224"/>
      <c r="P574" s="185"/>
      <c r="Q574" s="225"/>
      <c r="R574" s="182" t="str">
        <f ca="1">IF(ISERROR($V574),"",OFFSET('Smelter Look-up'!$C$4,$V574-4,0)&amp;"")</f>
        <v/>
      </c>
      <c r="S574" s="181" t="str">
        <f t="shared" ca="1" si="4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si="47"/>
        <v>0</v>
      </c>
      <c r="AB574" s="228" t="str">
        <f t="shared" si="48"/>
        <v/>
      </c>
    </row>
    <row r="575" spans="1:28" s="227" customFormat="1" ht="20.25">
      <c r="A575" s="181"/>
      <c r="B575" s="182"/>
      <c r="C575" s="186"/>
      <c r="D575" s="230"/>
      <c r="E575" s="182"/>
      <c r="F575" s="182"/>
      <c r="G575" s="182"/>
      <c r="H575" s="183"/>
      <c r="I575" s="184"/>
      <c r="J575" s="184"/>
      <c r="K575" s="224"/>
      <c r="L575" s="224"/>
      <c r="M575" s="224"/>
      <c r="N575" s="224"/>
      <c r="O575" s="224"/>
      <c r="P575" s="185"/>
      <c r="Q575" s="225"/>
      <c r="R575" s="182" t="str">
        <f ca="1">IF(ISERROR($V575),"",OFFSET('Smelter Look-up'!$C$4,$V575-4,0)&amp;"")</f>
        <v/>
      </c>
      <c r="S575" s="181" t="str">
        <f t="shared" ca="1" si="4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si="47"/>
        <v>0</v>
      </c>
      <c r="AB575" s="228" t="str">
        <f t="shared" si="48"/>
        <v/>
      </c>
    </row>
    <row r="576" spans="1:28" s="227" customFormat="1" ht="20.25">
      <c r="A576" s="181"/>
      <c r="B576" s="182"/>
      <c r="C576" s="186"/>
      <c r="D576" s="230"/>
      <c r="E576" s="182"/>
      <c r="F576" s="182"/>
      <c r="G576" s="182"/>
      <c r="H576" s="183"/>
      <c r="I576" s="184"/>
      <c r="J576" s="184"/>
      <c r="K576" s="224"/>
      <c r="L576" s="224"/>
      <c r="M576" s="224"/>
      <c r="N576" s="224"/>
      <c r="O576" s="224"/>
      <c r="P576" s="185"/>
      <c r="Q576" s="225"/>
      <c r="R576" s="182" t="str">
        <f ca="1">IF(ISERROR($V576),"",OFFSET('Smelter Look-up'!$C$4,$V576-4,0)&amp;"")</f>
        <v/>
      </c>
      <c r="S576" s="181" t="str">
        <f t="shared" ca="1" si="4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47"/>
        <v>0</v>
      </c>
      <c r="AB576" s="228" t="str">
        <f t="shared" si="48"/>
        <v/>
      </c>
    </row>
    <row r="577" spans="1:28" s="227" customFormat="1" ht="20.25">
      <c r="A577" s="181"/>
      <c r="B577" s="182"/>
      <c r="C577" s="186"/>
      <c r="D577" s="230"/>
      <c r="E577" s="182"/>
      <c r="F577" s="182"/>
      <c r="G577" s="182"/>
      <c r="H577" s="183"/>
      <c r="I577" s="184"/>
      <c r="J577" s="184"/>
      <c r="K577" s="224"/>
      <c r="L577" s="224"/>
      <c r="M577" s="224"/>
      <c r="N577" s="224"/>
      <c r="O577" s="224"/>
      <c r="P577" s="185"/>
      <c r="Q577" s="225"/>
      <c r="R577" s="182" t="str">
        <f ca="1">IF(ISERROR($V577),"",OFFSET('Smelter Look-up'!$C$4,$V577-4,0)&amp;"")</f>
        <v/>
      </c>
      <c r="S577" s="181" t="str">
        <f t="shared" ca="1" si="4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47"/>
        <v>0</v>
      </c>
      <c r="AB577" s="228" t="str">
        <f t="shared" si="48"/>
        <v/>
      </c>
    </row>
    <row r="578" spans="1:28" s="227" customFormat="1" ht="20.25">
      <c r="A578" s="181"/>
      <c r="B578" s="182"/>
      <c r="C578" s="186"/>
      <c r="D578" s="230"/>
      <c r="E578" s="182"/>
      <c r="F578" s="182"/>
      <c r="G578" s="182"/>
      <c r="H578" s="183"/>
      <c r="I578" s="184"/>
      <c r="J578" s="184"/>
      <c r="K578" s="224"/>
      <c r="L578" s="224"/>
      <c r="M578" s="224"/>
      <c r="N578" s="224"/>
      <c r="O578" s="224"/>
      <c r="P578" s="185"/>
      <c r="Q578" s="225"/>
      <c r="R578" s="182" t="str">
        <f ca="1">IF(ISERROR($V578),"",OFFSET('Smelter Look-up'!$C$4,$V578-4,0)&amp;"")</f>
        <v/>
      </c>
      <c r="S578" s="181" t="str">
        <f t="shared" ca="1" si="4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47"/>
        <v>0</v>
      </c>
      <c r="AB578" s="228" t="str">
        <f t="shared" si="48"/>
        <v/>
      </c>
    </row>
    <row r="579" spans="1:28" s="227" customFormat="1" ht="20.25">
      <c r="A579" s="181"/>
      <c r="B579" s="182"/>
      <c r="C579" s="186"/>
      <c r="D579" s="230"/>
      <c r="E579" s="182"/>
      <c r="F579" s="182"/>
      <c r="G579" s="182"/>
      <c r="H579" s="183"/>
      <c r="I579" s="184"/>
      <c r="J579" s="184"/>
      <c r="K579" s="224"/>
      <c r="L579" s="224"/>
      <c r="M579" s="224"/>
      <c r="N579" s="224"/>
      <c r="O579" s="224"/>
      <c r="P579" s="185"/>
      <c r="Q579" s="225"/>
      <c r="R579" s="182" t="str">
        <f ca="1">IF(ISERROR($V579),"",OFFSET('Smelter Look-up'!$C$4,$V579-4,0)&amp;"")</f>
        <v/>
      </c>
      <c r="S579" s="181" t="str">
        <f t="shared" ca="1" si="4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47"/>
        <v>0</v>
      </c>
      <c r="AB579" s="228" t="str">
        <f t="shared" si="48"/>
        <v/>
      </c>
    </row>
    <row r="580" spans="1:28" s="227" customFormat="1" ht="20.25">
      <c r="A580" s="181"/>
      <c r="B580" s="182"/>
      <c r="C580" s="186"/>
      <c r="D580" s="230"/>
      <c r="E580" s="182"/>
      <c r="F580" s="182"/>
      <c r="G580" s="182"/>
      <c r="H580" s="183"/>
      <c r="I580" s="184"/>
      <c r="J580" s="184"/>
      <c r="K580" s="224"/>
      <c r="L580" s="224"/>
      <c r="M580" s="224"/>
      <c r="N580" s="224"/>
      <c r="O580" s="224"/>
      <c r="P580" s="185"/>
      <c r="Q580" s="225"/>
      <c r="R580" s="182" t="str">
        <f ca="1">IF(ISERROR($V580),"",OFFSET('Smelter Look-up'!$C$4,$V580-4,0)&amp;"")</f>
        <v/>
      </c>
      <c r="S580" s="181" t="str">
        <f t="shared" ca="1" si="4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si="47"/>
        <v>0</v>
      </c>
      <c r="AB580" s="228" t="str">
        <f t="shared" si="48"/>
        <v/>
      </c>
    </row>
    <row r="581" spans="1:28" s="227" customFormat="1" ht="20.25">
      <c r="A581" s="181"/>
      <c r="B581" s="182"/>
      <c r="C581" s="186"/>
      <c r="D581" s="230"/>
      <c r="E581" s="182"/>
      <c r="F581" s="182"/>
      <c r="G581" s="182"/>
      <c r="H581" s="183"/>
      <c r="I581" s="184"/>
      <c r="J581" s="184"/>
      <c r="K581" s="224"/>
      <c r="L581" s="224"/>
      <c r="M581" s="224"/>
      <c r="N581" s="224"/>
      <c r="O581" s="224"/>
      <c r="P581" s="185"/>
      <c r="Q581" s="225"/>
      <c r="R581" s="182" t="str">
        <f ca="1">IF(ISERROR($V581),"",OFFSET('Smelter Look-up'!$C$4,$V581-4,0)&amp;"")</f>
        <v/>
      </c>
      <c r="S581" s="181" t="str">
        <f t="shared" ref="S581" ca="1" si="49">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si="50">IF(AND(C581="Smelter not listed",OR(LEN(D581)=0,LEN(E581)=0)),1,0)</f>
        <v>0</v>
      </c>
      <c r="AB581" s="228" t="str">
        <f t="shared" ref="AB581" si="51">B581&amp;C581</f>
        <v/>
      </c>
    </row>
    <row r="582" spans="1:28" s="227" customFormat="1" ht="20.25">
      <c r="A582" s="181"/>
      <c r="B582" s="182"/>
      <c r="C582" s="186"/>
      <c r="D582" s="230"/>
      <c r="E582" s="182"/>
      <c r="F582" s="182"/>
      <c r="G582" s="182"/>
      <c r="H582" s="183"/>
      <c r="I582" s="184"/>
      <c r="J582" s="184"/>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
      </c>
    </row>
    <row r="583" spans="1:28" s="227" customFormat="1" ht="20.25">
      <c r="A583" s="181"/>
      <c r="B583" s="182"/>
      <c r="C583" s="186"/>
      <c r="D583" s="230"/>
      <c r="E583" s="182"/>
      <c r="F583" s="182"/>
      <c r="G583" s="182"/>
      <c r="H583" s="183"/>
      <c r="I583" s="184"/>
      <c r="J583" s="184"/>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
      </c>
    </row>
    <row r="584" spans="1:28" s="227" customFormat="1" ht="20.25">
      <c r="A584" s="181"/>
      <c r="B584" s="182"/>
      <c r="C584" s="186"/>
      <c r="D584" s="230"/>
      <c r="E584" s="182"/>
      <c r="F584" s="182"/>
      <c r="G584" s="182"/>
      <c r="H584" s="183"/>
      <c r="I584" s="184"/>
      <c r="J584" s="184"/>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
      </c>
    </row>
    <row r="585" spans="1:28" s="227" customFormat="1" ht="20.25">
      <c r="A585" s="181"/>
      <c r="B585" s="182"/>
      <c r="C585" s="186"/>
      <c r="D585" s="230"/>
      <c r="E585" s="182"/>
      <c r="F585" s="182"/>
      <c r="G585" s="182"/>
      <c r="H585" s="183"/>
      <c r="I585" s="184"/>
      <c r="J585" s="184"/>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IF(AND(C585="Smelter not listed",OR(LEN(D585)=0,LEN(E585)=0)),1,0)</f>
        <v>0</v>
      </c>
      <c r="AB585" s="228" t="str">
        <f>B585&amp;C585</f>
        <v/>
      </c>
    </row>
    <row r="586" spans="1:28" s="227" customFormat="1" ht="20.25">
      <c r="A586" s="181"/>
      <c r="B586" s="182"/>
      <c r="C586" s="186"/>
      <c r="D586" s="230"/>
      <c r="E586" s="182"/>
      <c r="F586" s="182"/>
      <c r="G586" s="182"/>
      <c r="H586" s="183"/>
      <c r="I586" s="184"/>
      <c r="J586" s="184"/>
      <c r="K586" s="224"/>
      <c r="L586" s="224"/>
      <c r="M586" s="224"/>
      <c r="N586" s="224"/>
      <c r="O586" s="224"/>
      <c r="P586" s="185"/>
      <c r="Q586" s="225"/>
      <c r="R586" s="182" t="str">
        <f ca="1">IF(ISERROR($V586),"",OFFSET('Smelter Look-up'!$C$4,$V586-4,0)&amp;"")</f>
        <v/>
      </c>
      <c r="S586" s="181" t="str">
        <f t="shared" ref="S586" ca="1" si="52">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si="53">IF(AND(C586="Smelter not listed",OR(LEN(D586)=0,LEN(E586)=0)),1,0)</f>
        <v>0</v>
      </c>
      <c r="AB586" s="228" t="str">
        <f t="shared" ref="AB586" si="54">B586&amp;C586</f>
        <v/>
      </c>
    </row>
    <row r="587" spans="1:28" s="227" customFormat="1" ht="20.25">
      <c r="A587" s="181"/>
      <c r="B587" s="182"/>
      <c r="C587" s="186"/>
      <c r="D587" s="230"/>
      <c r="E587" s="182"/>
      <c r="F587" s="182"/>
      <c r="G587" s="182"/>
      <c r="H587" s="183"/>
      <c r="I587" s="184"/>
      <c r="J587" s="184"/>
      <c r="K587" s="224"/>
      <c r="L587" s="224"/>
      <c r="M587" s="224"/>
      <c r="N587" s="224"/>
      <c r="O587" s="224"/>
      <c r="P587" s="185"/>
      <c r="Q587" s="225"/>
      <c r="R587" s="182" t="str">
        <f ca="1">IF(ISERROR($V587),"",OFFSET('Smelter Look-up'!$C$4,$V587-4,0)&amp;"")</f>
        <v/>
      </c>
      <c r="S587" s="181" t="str">
        <f t="shared" ref="S587:S634" ca="1" si="55">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si="56">IF(AND(C587="Smelter not listed",OR(LEN(D587)=0,LEN(E587)=0)),1,0)</f>
        <v>0</v>
      </c>
      <c r="AB587" s="228" t="str">
        <f t="shared" ref="AB587:AB634" si="57">B587&amp;C587</f>
        <v/>
      </c>
    </row>
    <row r="588" spans="1:28" s="227" customFormat="1" ht="20.25">
      <c r="A588" s="181"/>
      <c r="B588" s="182"/>
      <c r="C588" s="186"/>
      <c r="D588" s="230"/>
      <c r="E588" s="182"/>
      <c r="F588" s="182"/>
      <c r="G588" s="182"/>
      <c r="H588" s="183"/>
      <c r="I588" s="184"/>
      <c r="J588" s="184"/>
      <c r="K588" s="224"/>
      <c r="L588" s="224"/>
      <c r="M588" s="224"/>
      <c r="N588" s="224"/>
      <c r="O588" s="224"/>
      <c r="P588" s="185"/>
      <c r="Q588" s="225"/>
      <c r="R588" s="182" t="str">
        <f ca="1">IF(ISERROR($V588),"",OFFSET('Smelter Look-up'!$C$4,$V588-4,0)&amp;"")</f>
        <v/>
      </c>
      <c r="S588" s="181" t="str">
        <f t="shared" ca="1" si="5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si="56"/>
        <v>0</v>
      </c>
      <c r="AB588" s="228" t="str">
        <f t="shared" si="57"/>
        <v/>
      </c>
    </row>
    <row r="589" spans="1:28" s="227" customFormat="1" ht="20.25">
      <c r="A589" s="181"/>
      <c r="B589" s="182"/>
      <c r="C589" s="186"/>
      <c r="D589" s="230"/>
      <c r="E589" s="182"/>
      <c r="F589" s="182"/>
      <c r="G589" s="182"/>
      <c r="H589" s="183"/>
      <c r="I589" s="184"/>
      <c r="J589" s="184"/>
      <c r="K589" s="224"/>
      <c r="L589" s="224"/>
      <c r="M589" s="224"/>
      <c r="N589" s="224"/>
      <c r="O589" s="224"/>
      <c r="P589" s="185"/>
      <c r="Q589" s="225"/>
      <c r="R589" s="182" t="str">
        <f ca="1">IF(ISERROR($V589),"",OFFSET('Smelter Look-up'!$C$4,$V589-4,0)&amp;"")</f>
        <v/>
      </c>
      <c r="S589" s="181" t="str">
        <f t="shared" ca="1" si="5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56"/>
        <v>0</v>
      </c>
      <c r="AB589" s="228" t="str">
        <f t="shared" si="57"/>
        <v/>
      </c>
    </row>
    <row r="590" spans="1:28" s="227" customFormat="1" ht="20.25">
      <c r="A590" s="181"/>
      <c r="B590" s="182"/>
      <c r="C590" s="186"/>
      <c r="D590" s="230"/>
      <c r="E590" s="182"/>
      <c r="F590" s="182"/>
      <c r="G590" s="182"/>
      <c r="H590" s="183"/>
      <c r="I590" s="184"/>
      <c r="J590" s="184"/>
      <c r="K590" s="224"/>
      <c r="L590" s="224"/>
      <c r="M590" s="224"/>
      <c r="N590" s="224"/>
      <c r="O590" s="224"/>
      <c r="P590" s="185"/>
      <c r="Q590" s="225"/>
      <c r="R590" s="182" t="str">
        <f ca="1">IF(ISERROR($V590),"",OFFSET('Smelter Look-up'!$C$4,$V590-4,0)&amp;"")</f>
        <v/>
      </c>
      <c r="S590" s="181" t="str">
        <f t="shared" ca="1" si="5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56"/>
        <v>0</v>
      </c>
      <c r="AB590" s="228" t="str">
        <f t="shared" si="57"/>
        <v/>
      </c>
    </row>
    <row r="591" spans="1:28" s="227" customFormat="1" ht="20.25">
      <c r="A591" s="181"/>
      <c r="B591" s="182"/>
      <c r="C591" s="186"/>
      <c r="D591" s="230"/>
      <c r="E591" s="182"/>
      <c r="F591" s="182"/>
      <c r="G591" s="182"/>
      <c r="H591" s="183"/>
      <c r="I591" s="184"/>
      <c r="J591" s="184"/>
      <c r="K591" s="224"/>
      <c r="L591" s="224"/>
      <c r="M591" s="224"/>
      <c r="N591" s="224"/>
      <c r="O591" s="224"/>
      <c r="P591" s="185"/>
      <c r="Q591" s="225"/>
      <c r="R591" s="182" t="str">
        <f ca="1">IF(ISERROR($V591),"",OFFSET('Smelter Look-up'!$C$4,$V591-4,0)&amp;"")</f>
        <v/>
      </c>
      <c r="S591" s="181" t="str">
        <f t="shared" ca="1" si="5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si="56"/>
        <v>0</v>
      </c>
      <c r="AB591" s="228" t="str">
        <f t="shared" si="57"/>
        <v/>
      </c>
    </row>
    <row r="592" spans="1:28" s="227" customFormat="1" ht="20.25">
      <c r="A592" s="181"/>
      <c r="B592" s="182"/>
      <c r="C592" s="186"/>
      <c r="D592" s="230"/>
      <c r="E592" s="182"/>
      <c r="F592" s="182"/>
      <c r="G592" s="182"/>
      <c r="H592" s="183"/>
      <c r="I592" s="184"/>
      <c r="J592" s="184"/>
      <c r="K592" s="224"/>
      <c r="L592" s="224"/>
      <c r="M592" s="224"/>
      <c r="N592" s="224"/>
      <c r="O592" s="224"/>
      <c r="P592" s="185"/>
      <c r="Q592" s="225"/>
      <c r="R592" s="182" t="str">
        <f ca="1">IF(ISERROR($V592),"",OFFSET('Smelter Look-up'!$C$4,$V592-4,0)&amp;"")</f>
        <v/>
      </c>
      <c r="S592" s="181" t="str">
        <f t="shared" ca="1" si="5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si="56"/>
        <v>0</v>
      </c>
      <c r="AB592" s="228" t="str">
        <f t="shared" si="57"/>
        <v/>
      </c>
    </row>
    <row r="593" spans="1:28" s="227" customFormat="1" ht="20.25">
      <c r="A593" s="181"/>
      <c r="B593" s="182"/>
      <c r="C593" s="186"/>
      <c r="D593" s="230"/>
      <c r="E593" s="182"/>
      <c r="F593" s="182"/>
      <c r="G593" s="182"/>
      <c r="H593" s="183"/>
      <c r="I593" s="184"/>
      <c r="J593" s="184"/>
      <c r="K593" s="224"/>
      <c r="L593" s="224"/>
      <c r="M593" s="224"/>
      <c r="N593" s="224"/>
      <c r="O593" s="224"/>
      <c r="P593" s="185"/>
      <c r="Q593" s="225"/>
      <c r="R593" s="182" t="str">
        <f ca="1">IF(ISERROR($V593),"",OFFSET('Smelter Look-up'!$C$4,$V593-4,0)&amp;"")</f>
        <v/>
      </c>
      <c r="S593" s="181" t="str">
        <f t="shared" ca="1" si="5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56"/>
        <v>0</v>
      </c>
      <c r="AB593" s="228" t="str">
        <f t="shared" si="57"/>
        <v/>
      </c>
    </row>
    <row r="594" spans="1:28" s="227" customFormat="1" ht="20.25">
      <c r="A594" s="181"/>
      <c r="B594" s="182"/>
      <c r="C594" s="186"/>
      <c r="D594" s="230"/>
      <c r="E594" s="182"/>
      <c r="F594" s="182"/>
      <c r="G594" s="182"/>
      <c r="H594" s="183"/>
      <c r="I594" s="184"/>
      <c r="J594" s="184"/>
      <c r="K594" s="224"/>
      <c r="L594" s="224"/>
      <c r="M594" s="224"/>
      <c r="N594" s="224"/>
      <c r="O594" s="224"/>
      <c r="P594" s="185"/>
      <c r="Q594" s="225"/>
      <c r="R594" s="182" t="str">
        <f ca="1">IF(ISERROR($V594),"",OFFSET('Smelter Look-up'!$C$4,$V594-4,0)&amp;"")</f>
        <v/>
      </c>
      <c r="S594" s="181" t="str">
        <f t="shared" ca="1" si="5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si="56"/>
        <v>0</v>
      </c>
      <c r="AB594" s="228" t="str">
        <f t="shared" si="57"/>
        <v/>
      </c>
    </row>
    <row r="595" spans="1:28" s="227" customFormat="1" ht="20.25">
      <c r="A595" s="181"/>
      <c r="B595" s="182"/>
      <c r="C595" s="186"/>
      <c r="D595" s="230"/>
      <c r="E595" s="182"/>
      <c r="F595" s="182"/>
      <c r="G595" s="182"/>
      <c r="H595" s="183"/>
      <c r="I595" s="184"/>
      <c r="J595" s="184"/>
      <c r="K595" s="224"/>
      <c r="L595" s="224"/>
      <c r="M595" s="224"/>
      <c r="N595" s="224"/>
      <c r="O595" s="224"/>
      <c r="P595" s="185"/>
      <c r="Q595" s="225"/>
      <c r="R595" s="182" t="str">
        <f ca="1">IF(ISERROR($V595),"",OFFSET('Smelter Look-up'!$C$4,$V595-4,0)&amp;"")</f>
        <v/>
      </c>
      <c r="S595" s="181" t="str">
        <f t="shared" ca="1" si="5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si="56"/>
        <v>0</v>
      </c>
      <c r="AB595" s="228" t="str">
        <f t="shared" si="57"/>
        <v/>
      </c>
    </row>
    <row r="596" spans="1:28" s="227" customFormat="1" ht="20.25">
      <c r="A596" s="181"/>
      <c r="B596" s="182"/>
      <c r="C596" s="186"/>
      <c r="D596" s="230"/>
      <c r="E596" s="182"/>
      <c r="F596" s="182"/>
      <c r="G596" s="182"/>
      <c r="H596" s="183"/>
      <c r="I596" s="184"/>
      <c r="J596" s="184"/>
      <c r="K596" s="224"/>
      <c r="L596" s="224"/>
      <c r="M596" s="224"/>
      <c r="N596" s="224"/>
      <c r="O596" s="224"/>
      <c r="P596" s="185"/>
      <c r="Q596" s="225"/>
      <c r="R596" s="182" t="str">
        <f ca="1">IF(ISERROR($V596),"",OFFSET('Smelter Look-up'!$C$4,$V596-4,0)&amp;"")</f>
        <v/>
      </c>
      <c r="S596" s="181" t="str">
        <f t="shared" ca="1" si="5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56"/>
        <v>0</v>
      </c>
      <c r="AB596" s="228" t="str">
        <f t="shared" si="57"/>
        <v/>
      </c>
    </row>
    <row r="597" spans="1:28" s="227" customFormat="1" ht="20.25">
      <c r="A597" s="181"/>
      <c r="B597" s="182"/>
      <c r="C597" s="186"/>
      <c r="D597" s="230"/>
      <c r="E597" s="182"/>
      <c r="F597" s="182"/>
      <c r="G597" s="182"/>
      <c r="H597" s="183"/>
      <c r="I597" s="184"/>
      <c r="J597" s="184"/>
      <c r="K597" s="224"/>
      <c r="L597" s="224"/>
      <c r="M597" s="224"/>
      <c r="N597" s="224"/>
      <c r="O597" s="224"/>
      <c r="P597" s="185"/>
      <c r="Q597" s="225"/>
      <c r="R597" s="182" t="str">
        <f ca="1">IF(ISERROR($V597),"",OFFSET('Smelter Look-up'!$C$4,$V597-4,0)&amp;"")</f>
        <v/>
      </c>
      <c r="S597" s="181" t="str">
        <f t="shared" ca="1" si="5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56"/>
        <v>0</v>
      </c>
      <c r="AB597" s="228" t="str">
        <f t="shared" si="57"/>
        <v/>
      </c>
    </row>
    <row r="598" spans="1:28" s="227" customFormat="1" ht="20.25">
      <c r="A598" s="181"/>
      <c r="B598" s="182"/>
      <c r="C598" s="186"/>
      <c r="D598" s="230"/>
      <c r="E598" s="182"/>
      <c r="F598" s="182"/>
      <c r="G598" s="182"/>
      <c r="H598" s="183"/>
      <c r="I598" s="184"/>
      <c r="J598" s="184"/>
      <c r="K598" s="224"/>
      <c r="L598" s="224"/>
      <c r="M598" s="224"/>
      <c r="N598" s="224"/>
      <c r="O598" s="224"/>
      <c r="P598" s="185"/>
      <c r="Q598" s="225"/>
      <c r="R598" s="182" t="str">
        <f ca="1">IF(ISERROR($V598),"",OFFSET('Smelter Look-up'!$C$4,$V598-4,0)&amp;"")</f>
        <v/>
      </c>
      <c r="S598" s="181" t="str">
        <f t="shared" ca="1" si="5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56"/>
        <v>0</v>
      </c>
      <c r="AB598" s="228" t="str">
        <f t="shared" si="57"/>
        <v/>
      </c>
    </row>
    <row r="599" spans="1:28" s="227" customFormat="1" ht="20.25">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5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56"/>
        <v>0</v>
      </c>
      <c r="AB599" s="228" t="str">
        <f t="shared" si="57"/>
        <v/>
      </c>
    </row>
    <row r="600" spans="1:28" s="227" customFormat="1" ht="20.25">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5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56"/>
        <v>0</v>
      </c>
      <c r="AB600" s="228" t="str">
        <f t="shared" si="57"/>
        <v/>
      </c>
    </row>
    <row r="601" spans="1:28" s="227" customFormat="1" ht="20.25">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5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56"/>
        <v>0</v>
      </c>
      <c r="AB601" s="228" t="str">
        <f t="shared" si="57"/>
        <v/>
      </c>
    </row>
    <row r="602" spans="1:28" s="227" customFormat="1" ht="20.25">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5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56"/>
        <v>0</v>
      </c>
      <c r="AB602" s="228" t="str">
        <f t="shared" si="57"/>
        <v/>
      </c>
    </row>
    <row r="603" spans="1:28" s="227" customFormat="1" ht="20.25">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5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si="56"/>
        <v>0</v>
      </c>
      <c r="AB603" s="228" t="str">
        <f t="shared" si="57"/>
        <v/>
      </c>
    </row>
    <row r="604" spans="1:28" s="227" customFormat="1" ht="20.25">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ca="1" si="5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si="56"/>
        <v>0</v>
      </c>
      <c r="AB604" s="228" t="str">
        <f t="shared" si="57"/>
        <v/>
      </c>
    </row>
    <row r="605" spans="1:28" s="227" customFormat="1" ht="20.25">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ca="1" si="5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56"/>
        <v>0</v>
      </c>
      <c r="AB605" s="228" t="str">
        <f t="shared" si="57"/>
        <v/>
      </c>
    </row>
    <row r="606" spans="1:28" s="227" customFormat="1" ht="20.25">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5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si="56"/>
        <v>0</v>
      </c>
      <c r="AB606" s="228" t="str">
        <f t="shared" si="57"/>
        <v/>
      </c>
    </row>
    <row r="607" spans="1:28" s="227" customFormat="1" ht="20.25">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5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si="56"/>
        <v>0</v>
      </c>
      <c r="AB607" s="228" t="str">
        <f t="shared" si="57"/>
        <v/>
      </c>
    </row>
    <row r="608" spans="1:28" s="227" customFormat="1" ht="20.25">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5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si="56"/>
        <v>0</v>
      </c>
      <c r="AB608" s="228" t="str">
        <f t="shared" si="57"/>
        <v/>
      </c>
    </row>
    <row r="609" spans="1:28" s="227" customFormat="1" ht="20.25">
      <c r="A609" s="181"/>
      <c r="B609" s="182"/>
      <c r="C609" s="186"/>
      <c r="D609" s="230"/>
      <c r="E609" s="182"/>
      <c r="F609" s="182"/>
      <c r="G609" s="182"/>
      <c r="H609" s="183"/>
      <c r="I609" s="184"/>
      <c r="J609" s="184"/>
      <c r="K609" s="224"/>
      <c r="L609" s="224"/>
      <c r="M609" s="224"/>
      <c r="N609" s="224"/>
      <c r="O609" s="224"/>
      <c r="P609" s="185"/>
      <c r="Q609" s="225"/>
      <c r="R609" s="182" t="str">
        <f ca="1">IF(ISERROR($V609),"",OFFSET('Smelter Look-up'!$C$4,$V609-4,0)&amp;"")</f>
        <v/>
      </c>
      <c r="S609" s="181" t="str">
        <f t="shared" ca="1" si="5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56"/>
        <v>0</v>
      </c>
      <c r="AB609" s="228" t="str">
        <f t="shared" si="57"/>
        <v/>
      </c>
    </row>
    <row r="610" spans="1:28" s="227" customFormat="1" ht="20.25">
      <c r="A610" s="181"/>
      <c r="B610" s="182"/>
      <c r="C610" s="186"/>
      <c r="D610" s="230"/>
      <c r="E610" s="182"/>
      <c r="F610" s="182"/>
      <c r="G610" s="182"/>
      <c r="H610" s="183"/>
      <c r="I610" s="184"/>
      <c r="J610" s="184"/>
      <c r="K610" s="224"/>
      <c r="L610" s="224"/>
      <c r="M610" s="224"/>
      <c r="N610" s="224"/>
      <c r="O610" s="224"/>
      <c r="P610" s="185"/>
      <c r="Q610" s="225"/>
      <c r="R610" s="182" t="str">
        <f ca="1">IF(ISERROR($V610),"",OFFSET('Smelter Look-up'!$C$4,$V610-4,0)&amp;"")</f>
        <v/>
      </c>
      <c r="S610" s="181" t="str">
        <f t="shared" ca="1" si="5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si="56"/>
        <v>0</v>
      </c>
      <c r="AB610" s="228" t="str">
        <f t="shared" si="57"/>
        <v/>
      </c>
    </row>
    <row r="611" spans="1:28" s="227" customFormat="1" ht="20.25">
      <c r="A611" s="181"/>
      <c r="B611" s="182"/>
      <c r="C611" s="186"/>
      <c r="D611" s="230"/>
      <c r="E611" s="182"/>
      <c r="F611" s="182"/>
      <c r="G611" s="182"/>
      <c r="H611" s="183"/>
      <c r="I611" s="184"/>
      <c r="J611" s="184"/>
      <c r="K611" s="224"/>
      <c r="L611" s="224"/>
      <c r="M611" s="224"/>
      <c r="N611" s="224"/>
      <c r="O611" s="224"/>
      <c r="P611" s="185"/>
      <c r="Q611" s="225"/>
      <c r="R611" s="182" t="str">
        <f ca="1">IF(ISERROR($V611),"",OFFSET('Smelter Look-up'!$C$4,$V611-4,0)&amp;"")</f>
        <v/>
      </c>
      <c r="S611" s="181" t="str">
        <f t="shared" ca="1" si="5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si="56"/>
        <v>0</v>
      </c>
      <c r="AB611" s="228" t="str">
        <f t="shared" si="57"/>
        <v/>
      </c>
    </row>
    <row r="612" spans="1:28" s="227" customFormat="1" ht="20.25">
      <c r="A612" s="181"/>
      <c r="B612" s="182"/>
      <c r="C612" s="186"/>
      <c r="D612" s="230"/>
      <c r="E612" s="182"/>
      <c r="F612" s="182"/>
      <c r="G612" s="182"/>
      <c r="H612" s="183"/>
      <c r="I612" s="184"/>
      <c r="J612" s="184"/>
      <c r="K612" s="224"/>
      <c r="L612" s="224"/>
      <c r="M612" s="224"/>
      <c r="N612" s="224"/>
      <c r="O612" s="224"/>
      <c r="P612" s="185"/>
      <c r="Q612" s="225"/>
      <c r="R612" s="182" t="str">
        <f ca="1">IF(ISERROR($V612),"",OFFSET('Smelter Look-up'!$C$4,$V612-4,0)&amp;"")</f>
        <v/>
      </c>
      <c r="S612" s="181" t="str">
        <f t="shared" ca="1" si="5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si="56"/>
        <v>0</v>
      </c>
      <c r="AB612" s="228" t="str">
        <f t="shared" si="57"/>
        <v/>
      </c>
    </row>
    <row r="613" spans="1:28" s="227" customFormat="1" ht="20.25">
      <c r="A613" s="181"/>
      <c r="B613" s="182"/>
      <c r="C613" s="186"/>
      <c r="D613" s="230"/>
      <c r="E613" s="182"/>
      <c r="F613" s="182"/>
      <c r="G613" s="182"/>
      <c r="H613" s="183"/>
      <c r="I613" s="184"/>
      <c r="J613" s="184"/>
      <c r="K613" s="224"/>
      <c r="L613" s="224"/>
      <c r="M613" s="224"/>
      <c r="N613" s="224"/>
      <c r="O613" s="224"/>
      <c r="P613" s="185"/>
      <c r="Q613" s="225"/>
      <c r="R613" s="182" t="str">
        <f ca="1">IF(ISERROR($V613),"",OFFSET('Smelter Look-up'!$C$4,$V613-4,0)&amp;"")</f>
        <v/>
      </c>
      <c r="S613" s="181" t="str">
        <f t="shared" ca="1" si="5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si="56"/>
        <v>0</v>
      </c>
      <c r="AB613" s="228" t="str">
        <f t="shared" si="57"/>
        <v/>
      </c>
    </row>
    <row r="614" spans="1:28" s="227" customFormat="1" ht="20.25">
      <c r="A614" s="181"/>
      <c r="B614" s="182"/>
      <c r="C614" s="186"/>
      <c r="D614" s="230"/>
      <c r="E614" s="182"/>
      <c r="F614" s="182"/>
      <c r="G614" s="182"/>
      <c r="H614" s="183"/>
      <c r="I614" s="184"/>
      <c r="J614" s="184"/>
      <c r="K614" s="224"/>
      <c r="L614" s="224"/>
      <c r="M614" s="224"/>
      <c r="N614" s="224"/>
      <c r="O614" s="224"/>
      <c r="P614" s="185"/>
      <c r="Q614" s="225"/>
      <c r="R614" s="182" t="str">
        <f ca="1">IF(ISERROR($V614),"",OFFSET('Smelter Look-up'!$C$4,$V614-4,0)&amp;"")</f>
        <v/>
      </c>
      <c r="S614" s="181" t="str">
        <f t="shared" ca="1" si="5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si="56"/>
        <v>0</v>
      </c>
      <c r="AB614" s="228" t="str">
        <f t="shared" si="57"/>
        <v/>
      </c>
    </row>
    <row r="615" spans="1:28" s="227" customFormat="1" ht="20.25">
      <c r="A615" s="181"/>
      <c r="B615" s="182"/>
      <c r="C615" s="186"/>
      <c r="D615" s="230"/>
      <c r="E615" s="182"/>
      <c r="F615" s="182"/>
      <c r="G615" s="182"/>
      <c r="H615" s="183"/>
      <c r="I615" s="184"/>
      <c r="J615" s="184"/>
      <c r="K615" s="224"/>
      <c r="L615" s="224"/>
      <c r="M615" s="224"/>
      <c r="N615" s="224"/>
      <c r="O615" s="224"/>
      <c r="P615" s="185"/>
      <c r="Q615" s="225"/>
      <c r="R615" s="182" t="str">
        <f ca="1">IF(ISERROR($V615),"",OFFSET('Smelter Look-up'!$C$4,$V615-4,0)&amp;"")</f>
        <v/>
      </c>
      <c r="S615" s="181" t="str">
        <f t="shared" ca="1" si="5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si="56"/>
        <v>0</v>
      </c>
      <c r="AB615" s="228" t="str">
        <f t="shared" si="57"/>
        <v/>
      </c>
    </row>
    <row r="616" spans="1:28" s="227" customFormat="1" ht="20.25">
      <c r="A616" s="181"/>
      <c r="B616" s="182"/>
      <c r="C616" s="186"/>
      <c r="D616" s="230"/>
      <c r="E616" s="182"/>
      <c r="F616" s="182"/>
      <c r="G616" s="182"/>
      <c r="H616" s="183"/>
      <c r="I616" s="184"/>
      <c r="J616" s="184"/>
      <c r="K616" s="224"/>
      <c r="L616" s="224"/>
      <c r="M616" s="224"/>
      <c r="N616" s="224"/>
      <c r="O616" s="224"/>
      <c r="P616" s="185"/>
      <c r="Q616" s="225"/>
      <c r="R616" s="182" t="str">
        <f ca="1">IF(ISERROR($V616),"",OFFSET('Smelter Look-up'!$C$4,$V616-4,0)&amp;"")</f>
        <v/>
      </c>
      <c r="S616" s="181" t="str">
        <f t="shared" ca="1" si="5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si="56"/>
        <v>0</v>
      </c>
      <c r="AB616" s="228" t="str">
        <f t="shared" si="57"/>
        <v/>
      </c>
    </row>
    <row r="617" spans="1:28" s="227" customFormat="1" ht="20.25">
      <c r="A617" s="181"/>
      <c r="B617" s="182"/>
      <c r="C617" s="186"/>
      <c r="D617" s="230"/>
      <c r="E617" s="182"/>
      <c r="F617" s="182"/>
      <c r="G617" s="182"/>
      <c r="H617" s="183"/>
      <c r="I617" s="184"/>
      <c r="J617" s="184"/>
      <c r="K617" s="224"/>
      <c r="L617" s="224"/>
      <c r="M617" s="224"/>
      <c r="N617" s="224"/>
      <c r="O617" s="224"/>
      <c r="P617" s="185"/>
      <c r="Q617" s="225"/>
      <c r="R617" s="182" t="str">
        <f ca="1">IF(ISERROR($V617),"",OFFSET('Smelter Look-up'!$C$4,$V617-4,0)&amp;"")</f>
        <v/>
      </c>
      <c r="S617" s="181" t="str">
        <f t="shared" ca="1" si="5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si="56"/>
        <v>0</v>
      </c>
      <c r="AB617" s="228" t="str">
        <f t="shared" si="57"/>
        <v/>
      </c>
    </row>
    <row r="618" spans="1:28" s="227" customFormat="1" ht="20.25">
      <c r="A618" s="181"/>
      <c r="B618" s="182"/>
      <c r="C618" s="186"/>
      <c r="D618" s="230"/>
      <c r="E618" s="182"/>
      <c r="F618" s="182"/>
      <c r="G618" s="182"/>
      <c r="H618" s="183"/>
      <c r="I618" s="184"/>
      <c r="J618" s="184"/>
      <c r="K618" s="224"/>
      <c r="L618" s="224"/>
      <c r="M618" s="224"/>
      <c r="N618" s="224"/>
      <c r="O618" s="224"/>
      <c r="P618" s="185"/>
      <c r="Q618" s="225"/>
      <c r="R618" s="182" t="str">
        <f ca="1">IF(ISERROR($V618),"",OFFSET('Smelter Look-up'!$C$4,$V618-4,0)&amp;"")</f>
        <v/>
      </c>
      <c r="S618" s="181" t="str">
        <f t="shared" ca="1" si="5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si="56"/>
        <v>0</v>
      </c>
      <c r="AB618" s="228" t="str">
        <f t="shared" si="57"/>
        <v/>
      </c>
    </row>
    <row r="619" spans="1:28" s="227" customFormat="1" ht="20.25">
      <c r="A619" s="181"/>
      <c r="B619" s="182"/>
      <c r="C619" s="186"/>
      <c r="D619" s="230"/>
      <c r="E619" s="182"/>
      <c r="F619" s="182"/>
      <c r="G619" s="182"/>
      <c r="H619" s="183"/>
      <c r="I619" s="184"/>
      <c r="J619" s="184"/>
      <c r="K619" s="224"/>
      <c r="L619" s="224"/>
      <c r="M619" s="224"/>
      <c r="N619" s="224"/>
      <c r="O619" s="224"/>
      <c r="P619" s="185"/>
      <c r="Q619" s="225"/>
      <c r="R619" s="182" t="str">
        <f ca="1">IF(ISERROR($V619),"",OFFSET('Smelter Look-up'!$C$4,$V619-4,0)&amp;"")</f>
        <v/>
      </c>
      <c r="S619" s="181" t="str">
        <f t="shared" ca="1" si="5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si="56"/>
        <v>0</v>
      </c>
      <c r="AB619" s="228" t="str">
        <f t="shared" si="57"/>
        <v/>
      </c>
    </row>
    <row r="620" spans="1:28" s="227" customFormat="1" ht="20.25">
      <c r="A620" s="181"/>
      <c r="B620" s="182"/>
      <c r="C620" s="186"/>
      <c r="D620" s="230"/>
      <c r="E620" s="182"/>
      <c r="F620" s="182"/>
      <c r="G620" s="182"/>
      <c r="H620" s="183"/>
      <c r="I620" s="184"/>
      <c r="J620" s="184"/>
      <c r="K620" s="224"/>
      <c r="L620" s="224"/>
      <c r="M620" s="224"/>
      <c r="N620" s="224"/>
      <c r="O620" s="224"/>
      <c r="P620" s="185"/>
      <c r="Q620" s="225"/>
      <c r="R620" s="182" t="str">
        <f ca="1">IF(ISERROR($V620),"",OFFSET('Smelter Look-up'!$C$4,$V620-4,0)&amp;"")</f>
        <v/>
      </c>
      <c r="S620" s="181" t="str">
        <f t="shared" ca="1" si="5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si="56"/>
        <v>0</v>
      </c>
      <c r="AB620" s="228" t="str">
        <f t="shared" si="57"/>
        <v/>
      </c>
    </row>
    <row r="621" spans="1:28" s="227" customFormat="1" ht="20.25">
      <c r="A621" s="181"/>
      <c r="B621" s="182"/>
      <c r="C621" s="186"/>
      <c r="D621" s="230"/>
      <c r="E621" s="182"/>
      <c r="F621" s="182"/>
      <c r="G621" s="182"/>
      <c r="H621" s="183"/>
      <c r="I621" s="184"/>
      <c r="J621" s="184"/>
      <c r="K621" s="224"/>
      <c r="L621" s="224"/>
      <c r="M621" s="224"/>
      <c r="N621" s="224"/>
      <c r="O621" s="224"/>
      <c r="P621" s="185"/>
      <c r="Q621" s="225"/>
      <c r="R621" s="182" t="str">
        <f ca="1">IF(ISERROR($V621),"",OFFSET('Smelter Look-up'!$C$4,$V621-4,0)&amp;"")</f>
        <v/>
      </c>
      <c r="S621" s="181" t="str">
        <f t="shared" ca="1" si="5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si="56"/>
        <v>0</v>
      </c>
      <c r="AB621" s="228" t="str">
        <f t="shared" si="57"/>
        <v/>
      </c>
    </row>
    <row r="622" spans="1:28" s="227" customFormat="1" ht="20.25">
      <c r="A622" s="181"/>
      <c r="B622" s="182"/>
      <c r="C622" s="186"/>
      <c r="D622" s="230"/>
      <c r="E622" s="182"/>
      <c r="F622" s="182"/>
      <c r="G622" s="182"/>
      <c r="H622" s="183"/>
      <c r="I622" s="184"/>
      <c r="J622" s="184"/>
      <c r="K622" s="224"/>
      <c r="L622" s="224"/>
      <c r="M622" s="224"/>
      <c r="N622" s="224"/>
      <c r="O622" s="224"/>
      <c r="P622" s="185"/>
      <c r="Q622" s="225"/>
      <c r="R622" s="182" t="str">
        <f ca="1">IF(ISERROR($V622),"",OFFSET('Smelter Look-up'!$C$4,$V622-4,0)&amp;"")</f>
        <v/>
      </c>
      <c r="S622" s="181" t="str">
        <f t="shared" ca="1" si="5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si="56"/>
        <v>0</v>
      </c>
      <c r="AB622" s="228" t="str">
        <f t="shared" si="57"/>
        <v/>
      </c>
    </row>
    <row r="623" spans="1:28" s="227" customFormat="1" ht="20.25">
      <c r="A623" s="181"/>
      <c r="B623" s="182"/>
      <c r="C623" s="186"/>
      <c r="D623" s="230"/>
      <c r="E623" s="182"/>
      <c r="F623" s="182"/>
      <c r="G623" s="182"/>
      <c r="H623" s="183"/>
      <c r="I623" s="184"/>
      <c r="J623" s="184"/>
      <c r="K623" s="224"/>
      <c r="L623" s="224"/>
      <c r="M623" s="224"/>
      <c r="N623" s="224"/>
      <c r="O623" s="224"/>
      <c r="P623" s="185"/>
      <c r="Q623" s="225"/>
      <c r="R623" s="182" t="str">
        <f ca="1">IF(ISERROR($V623),"",OFFSET('Smelter Look-up'!$C$4,$V623-4,0)&amp;"")</f>
        <v/>
      </c>
      <c r="S623" s="181" t="str">
        <f t="shared" ca="1" si="5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si="56"/>
        <v>0</v>
      </c>
      <c r="AB623" s="228" t="str">
        <f t="shared" si="57"/>
        <v/>
      </c>
    </row>
    <row r="624" spans="1:28" s="227" customFormat="1" ht="20.25">
      <c r="A624" s="181"/>
      <c r="B624" s="182"/>
      <c r="C624" s="186"/>
      <c r="D624" s="230"/>
      <c r="E624" s="182"/>
      <c r="F624" s="182"/>
      <c r="G624" s="182"/>
      <c r="H624" s="183"/>
      <c r="I624" s="184"/>
      <c r="J624" s="184"/>
      <c r="K624" s="224"/>
      <c r="L624" s="224"/>
      <c r="M624" s="224"/>
      <c r="N624" s="224"/>
      <c r="O624" s="224"/>
      <c r="P624" s="185"/>
      <c r="Q624" s="225"/>
      <c r="R624" s="182" t="str">
        <f ca="1">IF(ISERROR($V624),"",OFFSET('Smelter Look-up'!$C$4,$V624-4,0)&amp;"")</f>
        <v/>
      </c>
      <c r="S624" s="181" t="str">
        <f t="shared" ca="1" si="5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si="56"/>
        <v>0</v>
      </c>
      <c r="AB624" s="228" t="str">
        <f t="shared" si="57"/>
        <v/>
      </c>
    </row>
    <row r="625" spans="1:28" s="227" customFormat="1" ht="20.25">
      <c r="A625" s="181"/>
      <c r="B625" s="182"/>
      <c r="C625" s="186"/>
      <c r="D625" s="230"/>
      <c r="E625" s="182"/>
      <c r="F625" s="182"/>
      <c r="G625" s="182"/>
      <c r="H625" s="183"/>
      <c r="I625" s="184"/>
      <c r="J625" s="184"/>
      <c r="K625" s="224"/>
      <c r="L625" s="224"/>
      <c r="M625" s="224"/>
      <c r="N625" s="224"/>
      <c r="O625" s="224"/>
      <c r="P625" s="185"/>
      <c r="Q625" s="225"/>
      <c r="R625" s="182" t="str">
        <f ca="1">IF(ISERROR($V625),"",OFFSET('Smelter Look-up'!$C$4,$V625-4,0)&amp;"")</f>
        <v/>
      </c>
      <c r="S625" s="181" t="str">
        <f t="shared" ca="1" si="5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si="56"/>
        <v>0</v>
      </c>
      <c r="AB625" s="228" t="str">
        <f t="shared" si="57"/>
        <v/>
      </c>
    </row>
    <row r="626" spans="1:28" s="227" customFormat="1" ht="20.25">
      <c r="A626" s="181"/>
      <c r="B626" s="182"/>
      <c r="C626" s="186"/>
      <c r="D626" s="230"/>
      <c r="E626" s="182"/>
      <c r="F626" s="182"/>
      <c r="G626" s="182"/>
      <c r="H626" s="183"/>
      <c r="I626" s="184"/>
      <c r="J626" s="184"/>
      <c r="K626" s="224"/>
      <c r="L626" s="224"/>
      <c r="M626" s="224"/>
      <c r="N626" s="224"/>
      <c r="O626" s="224"/>
      <c r="P626" s="185"/>
      <c r="Q626" s="225"/>
      <c r="R626" s="182" t="str">
        <f ca="1">IF(ISERROR($V626),"",OFFSET('Smelter Look-up'!$C$4,$V626-4,0)&amp;"")</f>
        <v/>
      </c>
      <c r="S626" s="181" t="str">
        <f t="shared" ca="1" si="5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si="56"/>
        <v>0</v>
      </c>
      <c r="AB626" s="228" t="str">
        <f t="shared" si="57"/>
        <v/>
      </c>
    </row>
    <row r="627" spans="1:28" s="227" customFormat="1" ht="20.25">
      <c r="A627" s="181"/>
      <c r="B627" s="182"/>
      <c r="C627" s="186"/>
      <c r="D627" s="230"/>
      <c r="E627" s="182"/>
      <c r="F627" s="182"/>
      <c r="G627" s="182"/>
      <c r="H627" s="183"/>
      <c r="I627" s="184"/>
      <c r="J627" s="184"/>
      <c r="K627" s="224"/>
      <c r="L627" s="224"/>
      <c r="M627" s="224"/>
      <c r="N627" s="224"/>
      <c r="O627" s="224"/>
      <c r="P627" s="185"/>
      <c r="Q627" s="225"/>
      <c r="R627" s="182" t="str">
        <f ca="1">IF(ISERROR($V627),"",OFFSET('Smelter Look-up'!$C$4,$V627-4,0)&amp;"")</f>
        <v/>
      </c>
      <c r="S627" s="181" t="str">
        <f t="shared" ca="1" si="5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si="56"/>
        <v>0</v>
      </c>
      <c r="AB627" s="228" t="str">
        <f t="shared" si="57"/>
        <v/>
      </c>
    </row>
    <row r="628" spans="1:28" s="227" customFormat="1" ht="20.25">
      <c r="A628" s="181"/>
      <c r="B628" s="182"/>
      <c r="C628" s="186"/>
      <c r="D628" s="230"/>
      <c r="E628" s="182"/>
      <c r="F628" s="182"/>
      <c r="G628" s="182"/>
      <c r="H628" s="183"/>
      <c r="I628" s="184"/>
      <c r="J628" s="184"/>
      <c r="K628" s="224"/>
      <c r="L628" s="224"/>
      <c r="M628" s="224"/>
      <c r="N628" s="224"/>
      <c r="O628" s="224"/>
      <c r="P628" s="185"/>
      <c r="Q628" s="225"/>
      <c r="R628" s="182" t="str">
        <f ca="1">IF(ISERROR($V628),"",OFFSET('Smelter Look-up'!$C$4,$V628-4,0)&amp;"")</f>
        <v/>
      </c>
      <c r="S628" s="181" t="str">
        <f t="shared" ca="1" si="5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si="56"/>
        <v>0</v>
      </c>
      <c r="AB628" s="228" t="str">
        <f t="shared" si="57"/>
        <v/>
      </c>
    </row>
    <row r="629" spans="1:28" s="227" customFormat="1" ht="20.25">
      <c r="A629" s="181"/>
      <c r="B629" s="182"/>
      <c r="C629" s="186"/>
      <c r="D629" s="230"/>
      <c r="E629" s="182"/>
      <c r="F629" s="182"/>
      <c r="G629" s="182"/>
      <c r="H629" s="183"/>
      <c r="I629" s="184"/>
      <c r="J629" s="184"/>
      <c r="K629" s="224"/>
      <c r="L629" s="224"/>
      <c r="M629" s="224"/>
      <c r="N629" s="224"/>
      <c r="O629" s="224"/>
      <c r="P629" s="185"/>
      <c r="Q629" s="225"/>
      <c r="R629" s="182" t="str">
        <f ca="1">IF(ISERROR($V629),"",OFFSET('Smelter Look-up'!$C$4,$V629-4,0)&amp;"")</f>
        <v/>
      </c>
      <c r="S629" s="181" t="str">
        <f t="shared" ca="1" si="5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si="56"/>
        <v>0</v>
      </c>
      <c r="AB629" s="228" t="str">
        <f t="shared" si="57"/>
        <v/>
      </c>
    </row>
    <row r="630" spans="1:28" s="227" customFormat="1" ht="20.25">
      <c r="A630" s="181"/>
      <c r="B630" s="182"/>
      <c r="C630" s="186"/>
      <c r="D630" s="230"/>
      <c r="E630" s="182"/>
      <c r="F630" s="182"/>
      <c r="G630" s="182"/>
      <c r="H630" s="183"/>
      <c r="I630" s="184"/>
      <c r="J630" s="184"/>
      <c r="K630" s="224"/>
      <c r="L630" s="224"/>
      <c r="M630" s="224"/>
      <c r="N630" s="224"/>
      <c r="O630" s="224"/>
      <c r="P630" s="185"/>
      <c r="Q630" s="225"/>
      <c r="R630" s="182" t="str">
        <f ca="1">IF(ISERROR($V630),"",OFFSET('Smelter Look-up'!$C$4,$V630-4,0)&amp;"")</f>
        <v/>
      </c>
      <c r="S630" s="181" t="str">
        <f t="shared" ca="1" si="5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si="56"/>
        <v>0</v>
      </c>
      <c r="AB630" s="228" t="str">
        <f t="shared" si="57"/>
        <v/>
      </c>
    </row>
    <row r="631" spans="1:28" s="227" customFormat="1" ht="20.25">
      <c r="A631" s="181"/>
      <c r="B631" s="182"/>
      <c r="C631" s="186"/>
      <c r="D631" s="230"/>
      <c r="E631" s="182"/>
      <c r="F631" s="182"/>
      <c r="G631" s="182"/>
      <c r="H631" s="183"/>
      <c r="I631" s="184"/>
      <c r="J631" s="184"/>
      <c r="K631" s="224"/>
      <c r="L631" s="224"/>
      <c r="M631" s="224"/>
      <c r="N631" s="224"/>
      <c r="O631" s="224"/>
      <c r="P631" s="185"/>
      <c r="Q631" s="225"/>
      <c r="R631" s="182" t="str">
        <f ca="1">IF(ISERROR($V631),"",OFFSET('Smelter Look-up'!$C$4,$V631-4,0)&amp;"")</f>
        <v/>
      </c>
      <c r="S631" s="181" t="str">
        <f t="shared" ca="1" si="5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si="56"/>
        <v>0</v>
      </c>
      <c r="AB631" s="228" t="str">
        <f t="shared" si="57"/>
        <v/>
      </c>
    </row>
    <row r="632" spans="1:28" s="227" customFormat="1" ht="20.25">
      <c r="A632" s="181"/>
      <c r="B632" s="182"/>
      <c r="C632" s="186"/>
      <c r="D632" s="230"/>
      <c r="E632" s="182"/>
      <c r="F632" s="182"/>
      <c r="G632" s="182"/>
      <c r="H632" s="183"/>
      <c r="I632" s="184"/>
      <c r="J632" s="184"/>
      <c r="K632" s="224"/>
      <c r="L632" s="224"/>
      <c r="M632" s="224"/>
      <c r="N632" s="224"/>
      <c r="O632" s="224"/>
      <c r="P632" s="185"/>
      <c r="Q632" s="225"/>
      <c r="R632" s="182" t="str">
        <f ca="1">IF(ISERROR($V632),"",OFFSET('Smelter Look-up'!$C$4,$V632-4,0)&amp;"")</f>
        <v/>
      </c>
      <c r="S632" s="181" t="str">
        <f t="shared" ca="1" si="5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si="56"/>
        <v>0</v>
      </c>
      <c r="AB632" s="228" t="str">
        <f t="shared" si="57"/>
        <v/>
      </c>
    </row>
    <row r="633" spans="1:28" s="227" customFormat="1" ht="20.25">
      <c r="A633" s="181"/>
      <c r="B633" s="182"/>
      <c r="C633" s="186"/>
      <c r="D633" s="230"/>
      <c r="E633" s="182"/>
      <c r="F633" s="182"/>
      <c r="G633" s="182"/>
      <c r="H633" s="183"/>
      <c r="I633" s="184"/>
      <c r="J633" s="184"/>
      <c r="K633" s="224"/>
      <c r="L633" s="224"/>
      <c r="M633" s="224"/>
      <c r="N633" s="224"/>
      <c r="O633" s="224"/>
      <c r="P633" s="185"/>
      <c r="Q633" s="225"/>
      <c r="R633" s="182" t="str">
        <f ca="1">IF(ISERROR($V633),"",OFFSET('Smelter Look-up'!$C$4,$V633-4,0)&amp;"")</f>
        <v/>
      </c>
      <c r="S633" s="181" t="str">
        <f t="shared" ca="1" si="5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si="56"/>
        <v>0</v>
      </c>
      <c r="AB633" s="228" t="str">
        <f t="shared" si="57"/>
        <v/>
      </c>
    </row>
    <row r="634" spans="1:28" s="227" customFormat="1" ht="20.25">
      <c r="A634" s="181"/>
      <c r="B634" s="182"/>
      <c r="C634" s="186"/>
      <c r="D634" s="230"/>
      <c r="E634" s="182"/>
      <c r="F634" s="182"/>
      <c r="G634" s="182"/>
      <c r="H634" s="183"/>
      <c r="I634" s="184"/>
      <c r="J634" s="184"/>
      <c r="K634" s="224"/>
      <c r="L634" s="224"/>
      <c r="M634" s="224"/>
      <c r="N634" s="224"/>
      <c r="O634" s="224"/>
      <c r="P634" s="185"/>
      <c r="Q634" s="225"/>
      <c r="R634" s="182" t="str">
        <f ca="1">IF(ISERROR($V634),"",OFFSET('Smelter Look-up'!$C$4,$V634-4,0)&amp;"")</f>
        <v/>
      </c>
      <c r="S634" s="181" t="str">
        <f t="shared" ca="1" si="5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si="56"/>
        <v>0</v>
      </c>
      <c r="AB634" s="228" t="str">
        <f t="shared" si="57"/>
        <v/>
      </c>
    </row>
    <row r="635" spans="1:28" s="227" customFormat="1" ht="20.25">
      <c r="A635" s="181"/>
      <c r="B635" s="182"/>
      <c r="C635" s="186"/>
      <c r="D635" s="230"/>
      <c r="E635" s="182"/>
      <c r="F635" s="182"/>
      <c r="G635" s="182"/>
      <c r="H635" s="183"/>
      <c r="I635" s="184"/>
      <c r="J635" s="184"/>
      <c r="K635" s="224"/>
      <c r="L635" s="224"/>
      <c r="M635" s="224"/>
      <c r="N635" s="224"/>
      <c r="O635" s="224"/>
      <c r="P635" s="185"/>
      <c r="Q635" s="225"/>
      <c r="R635" s="182" t="str">
        <f ca="1">IF(ISERROR($V635),"",OFFSET('Smelter Look-up'!$C$4,$V635-4,0)&amp;"")</f>
        <v/>
      </c>
      <c r="S635" s="181" t="str">
        <f t="shared" ref="S635" ca="1" si="58">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si="59">IF(AND(C635="Smelter not listed",OR(LEN(D635)=0,LEN(E635)=0)),1,0)</f>
        <v>0</v>
      </c>
      <c r="AB635" s="228" t="str">
        <f t="shared" ref="AB635" si="60">B635&amp;C635</f>
        <v/>
      </c>
    </row>
    <row r="636" spans="1:28" s="227" customFormat="1" ht="20.25">
      <c r="A636" s="181"/>
      <c r="B636" s="182"/>
      <c r="C636" s="186"/>
      <c r="D636" s="230"/>
      <c r="E636" s="182"/>
      <c r="F636" s="182"/>
      <c r="G636" s="182"/>
      <c r="H636" s="183"/>
      <c r="I636" s="184"/>
      <c r="J636" s="184"/>
      <c r="K636" s="224"/>
      <c r="L636" s="224"/>
      <c r="M636" s="224"/>
      <c r="N636" s="224"/>
      <c r="O636" s="224"/>
      <c r="P636" s="185"/>
      <c r="Q636" s="225"/>
      <c r="R636" s="182" t="str">
        <f ca="1">IF(ISERROR($V636),"",OFFSET('Smelter Look-up'!$C$4,$V636-4,0)&amp;"")</f>
        <v/>
      </c>
      <c r="S636" s="181" t="str">
        <f t="shared" ref="S636:S667" ca="1" si="61">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si="62">IF(AND(C636="Smelter not listed",OR(LEN(D636)=0,LEN(E636)=0)),1,0)</f>
        <v>0</v>
      </c>
      <c r="AB636" s="228" t="str">
        <f t="shared" ref="AB636:AB667" si="63">B636&amp;C636</f>
        <v/>
      </c>
    </row>
    <row r="637" spans="1:28" s="227" customFormat="1" ht="20.25">
      <c r="A637" s="181"/>
      <c r="B637" s="182"/>
      <c r="C637" s="186"/>
      <c r="D637" s="230"/>
      <c r="E637" s="182"/>
      <c r="F637" s="182"/>
      <c r="G637" s="182"/>
      <c r="H637" s="183"/>
      <c r="I637" s="184"/>
      <c r="J637" s="184"/>
      <c r="K637" s="224"/>
      <c r="L637" s="224"/>
      <c r="M637" s="224"/>
      <c r="N637" s="224"/>
      <c r="O637" s="224"/>
      <c r="P637" s="185"/>
      <c r="Q637" s="225"/>
      <c r="R637" s="182" t="str">
        <f ca="1">IF(ISERROR($V637),"",OFFSET('Smelter Look-up'!$C$4,$V637-4,0)&amp;"")</f>
        <v/>
      </c>
      <c r="S637" s="181" t="str">
        <f t="shared" ca="1" si="6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si="62"/>
        <v>0</v>
      </c>
      <c r="AB637" s="228" t="str">
        <f t="shared" si="63"/>
        <v/>
      </c>
    </row>
    <row r="638" spans="1:28" s="227" customFormat="1" ht="20.25">
      <c r="A638" s="181"/>
      <c r="B638" s="182"/>
      <c r="C638" s="186"/>
      <c r="D638" s="230"/>
      <c r="E638" s="182"/>
      <c r="F638" s="182"/>
      <c r="G638" s="182"/>
      <c r="H638" s="183"/>
      <c r="I638" s="184"/>
      <c r="J638" s="184"/>
      <c r="K638" s="224"/>
      <c r="L638" s="224"/>
      <c r="M638" s="224"/>
      <c r="N638" s="224"/>
      <c r="O638" s="224"/>
      <c r="P638" s="185"/>
      <c r="Q638" s="225"/>
      <c r="R638" s="182" t="str">
        <f ca="1">IF(ISERROR($V638),"",OFFSET('Smelter Look-up'!$C$4,$V638-4,0)&amp;"")</f>
        <v/>
      </c>
      <c r="S638" s="181" t="str">
        <f t="shared" ca="1" si="6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62"/>
        <v>0</v>
      </c>
      <c r="AB638" s="228" t="str">
        <f t="shared" si="63"/>
        <v/>
      </c>
    </row>
    <row r="639" spans="1:28" s="227" customFormat="1" ht="20.25">
      <c r="A639" s="181"/>
      <c r="B639" s="182"/>
      <c r="C639" s="186"/>
      <c r="D639" s="230"/>
      <c r="E639" s="182"/>
      <c r="F639" s="182"/>
      <c r="G639" s="182"/>
      <c r="H639" s="183"/>
      <c r="I639" s="184"/>
      <c r="J639" s="184"/>
      <c r="K639" s="224"/>
      <c r="L639" s="224"/>
      <c r="M639" s="224"/>
      <c r="N639" s="224"/>
      <c r="O639" s="224"/>
      <c r="P639" s="185"/>
      <c r="Q639" s="225"/>
      <c r="R639" s="182" t="str">
        <f ca="1">IF(ISERROR($V639),"",OFFSET('Smelter Look-up'!$C$4,$V639-4,0)&amp;"")</f>
        <v/>
      </c>
      <c r="S639" s="181" t="str">
        <f t="shared" ca="1" si="6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si="62"/>
        <v>0</v>
      </c>
      <c r="AB639" s="228" t="str">
        <f t="shared" si="63"/>
        <v/>
      </c>
    </row>
    <row r="640" spans="1:28" s="227" customFormat="1" ht="20.25">
      <c r="A640" s="181"/>
      <c r="B640" s="182"/>
      <c r="C640" s="186"/>
      <c r="D640" s="230"/>
      <c r="E640" s="182"/>
      <c r="F640" s="182"/>
      <c r="G640" s="182"/>
      <c r="H640" s="183"/>
      <c r="I640" s="184"/>
      <c r="J640" s="184"/>
      <c r="K640" s="224"/>
      <c r="L640" s="224"/>
      <c r="M640" s="224"/>
      <c r="N640" s="224"/>
      <c r="O640" s="224"/>
      <c r="P640" s="185"/>
      <c r="Q640" s="225"/>
      <c r="R640" s="182" t="str">
        <f ca="1">IF(ISERROR($V640),"",OFFSET('Smelter Look-up'!$C$4,$V640-4,0)&amp;"")</f>
        <v/>
      </c>
      <c r="S640" s="181" t="str">
        <f t="shared" ca="1" si="6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si="62"/>
        <v>0</v>
      </c>
      <c r="AB640" s="228" t="str">
        <f t="shared" si="63"/>
        <v/>
      </c>
    </row>
    <row r="641" spans="1:28" s="227" customFormat="1" ht="20.25">
      <c r="A641" s="181"/>
      <c r="B641" s="182"/>
      <c r="C641" s="186"/>
      <c r="D641" s="230"/>
      <c r="E641" s="182"/>
      <c r="F641" s="182"/>
      <c r="G641" s="182"/>
      <c r="H641" s="183"/>
      <c r="I641" s="184"/>
      <c r="J641" s="184"/>
      <c r="K641" s="224"/>
      <c r="L641" s="224"/>
      <c r="M641" s="224"/>
      <c r="N641" s="224"/>
      <c r="O641" s="224"/>
      <c r="P641" s="185"/>
      <c r="Q641" s="225"/>
      <c r="R641" s="182" t="str">
        <f ca="1">IF(ISERROR($V641),"",OFFSET('Smelter Look-up'!$C$4,$V641-4,0)&amp;"")</f>
        <v/>
      </c>
      <c r="S641" s="181" t="str">
        <f t="shared" ca="1" si="6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si="62"/>
        <v>0</v>
      </c>
      <c r="AB641" s="228" t="str">
        <f t="shared" si="63"/>
        <v/>
      </c>
    </row>
    <row r="642" spans="1:28" s="227" customFormat="1" ht="20.25">
      <c r="A642" s="181"/>
      <c r="B642" s="182"/>
      <c r="C642" s="186"/>
      <c r="D642" s="230"/>
      <c r="E642" s="182"/>
      <c r="F642" s="182"/>
      <c r="G642" s="182"/>
      <c r="H642" s="183"/>
      <c r="I642" s="184"/>
      <c r="J642" s="184"/>
      <c r="K642" s="224"/>
      <c r="L642" s="224"/>
      <c r="M642" s="224"/>
      <c r="N642" s="224"/>
      <c r="O642" s="224"/>
      <c r="P642" s="185"/>
      <c r="Q642" s="225"/>
      <c r="R642" s="182" t="str">
        <f ca="1">IF(ISERROR($V642),"",OFFSET('Smelter Look-up'!$C$4,$V642-4,0)&amp;"")</f>
        <v/>
      </c>
      <c r="S642" s="181" t="str">
        <f t="shared" ca="1" si="6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si="62"/>
        <v>0</v>
      </c>
      <c r="AB642" s="228" t="str">
        <f t="shared" si="63"/>
        <v/>
      </c>
    </row>
    <row r="643" spans="1:28" s="227" customFormat="1" ht="20.25">
      <c r="A643" s="181"/>
      <c r="B643" s="182"/>
      <c r="C643" s="186"/>
      <c r="D643" s="230"/>
      <c r="E643" s="182"/>
      <c r="F643" s="182"/>
      <c r="G643" s="182"/>
      <c r="H643" s="183"/>
      <c r="I643" s="184"/>
      <c r="J643" s="184"/>
      <c r="K643" s="224"/>
      <c r="L643" s="224"/>
      <c r="M643" s="224"/>
      <c r="N643" s="224"/>
      <c r="O643" s="224"/>
      <c r="P643" s="185"/>
      <c r="Q643" s="225"/>
      <c r="R643" s="182" t="str">
        <f ca="1">IF(ISERROR($V643),"",OFFSET('Smelter Look-up'!$C$4,$V643-4,0)&amp;"")</f>
        <v/>
      </c>
      <c r="S643" s="181" t="str">
        <f t="shared" ca="1" si="6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si="62"/>
        <v>0</v>
      </c>
      <c r="AB643" s="228" t="str">
        <f t="shared" si="63"/>
        <v/>
      </c>
    </row>
    <row r="644" spans="1:28" s="227" customFormat="1" ht="20.25">
      <c r="A644" s="181"/>
      <c r="B644" s="182"/>
      <c r="C644" s="186"/>
      <c r="D644" s="230"/>
      <c r="E644" s="182"/>
      <c r="F644" s="182"/>
      <c r="G644" s="182"/>
      <c r="H644" s="183"/>
      <c r="I644" s="184"/>
      <c r="J644" s="184"/>
      <c r="K644" s="224"/>
      <c r="L644" s="224"/>
      <c r="M644" s="224"/>
      <c r="N644" s="224"/>
      <c r="O644" s="224"/>
      <c r="P644" s="185"/>
      <c r="Q644" s="225"/>
      <c r="R644" s="182" t="str">
        <f ca="1">IF(ISERROR($V644),"",OFFSET('Smelter Look-up'!$C$4,$V644-4,0)&amp;"")</f>
        <v/>
      </c>
      <c r="S644" s="181" t="str">
        <f t="shared" ca="1" si="6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si="62"/>
        <v>0</v>
      </c>
      <c r="AB644" s="228" t="str">
        <f t="shared" si="63"/>
        <v/>
      </c>
    </row>
    <row r="645" spans="1:28" s="227" customFormat="1" ht="20.25">
      <c r="A645" s="181"/>
      <c r="B645" s="182"/>
      <c r="C645" s="186"/>
      <c r="D645" s="230"/>
      <c r="E645" s="182"/>
      <c r="F645" s="182"/>
      <c r="G645" s="182"/>
      <c r="H645" s="183"/>
      <c r="I645" s="184"/>
      <c r="J645" s="184"/>
      <c r="K645" s="224"/>
      <c r="L645" s="224"/>
      <c r="M645" s="224"/>
      <c r="N645" s="224"/>
      <c r="O645" s="224"/>
      <c r="P645" s="185"/>
      <c r="Q645" s="225"/>
      <c r="R645" s="182" t="str">
        <f ca="1">IF(ISERROR($V645),"",OFFSET('Smelter Look-up'!$C$4,$V645-4,0)&amp;"")</f>
        <v/>
      </c>
      <c r="S645" s="181" t="str">
        <f t="shared" ca="1" si="6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si="62"/>
        <v>0</v>
      </c>
      <c r="AB645" s="228" t="str">
        <f t="shared" si="63"/>
        <v/>
      </c>
    </row>
    <row r="646" spans="1:28" s="227" customFormat="1" ht="20.25">
      <c r="A646" s="181"/>
      <c r="B646" s="182"/>
      <c r="C646" s="186"/>
      <c r="D646" s="230"/>
      <c r="E646" s="182"/>
      <c r="F646" s="182"/>
      <c r="G646" s="182"/>
      <c r="H646" s="183"/>
      <c r="I646" s="184"/>
      <c r="J646" s="184"/>
      <c r="K646" s="224"/>
      <c r="L646" s="224"/>
      <c r="M646" s="224"/>
      <c r="N646" s="224"/>
      <c r="O646" s="224"/>
      <c r="P646" s="185"/>
      <c r="Q646" s="225"/>
      <c r="R646" s="182" t="str">
        <f ca="1">IF(ISERROR($V646),"",OFFSET('Smelter Look-up'!$C$4,$V646-4,0)&amp;"")</f>
        <v/>
      </c>
      <c r="S646" s="181" t="str">
        <f t="shared" ca="1" si="6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si="62"/>
        <v>0</v>
      </c>
      <c r="AB646" s="228" t="str">
        <f t="shared" si="63"/>
        <v/>
      </c>
    </row>
    <row r="647" spans="1:28" s="227" customFormat="1" ht="20.25">
      <c r="A647" s="181"/>
      <c r="B647" s="182"/>
      <c r="C647" s="186"/>
      <c r="D647" s="230"/>
      <c r="E647" s="182"/>
      <c r="F647" s="182"/>
      <c r="G647" s="182"/>
      <c r="H647" s="183"/>
      <c r="I647" s="184"/>
      <c r="J647" s="184"/>
      <c r="K647" s="224"/>
      <c r="L647" s="224"/>
      <c r="M647" s="224"/>
      <c r="N647" s="224"/>
      <c r="O647" s="224"/>
      <c r="P647" s="185"/>
      <c r="Q647" s="225"/>
      <c r="R647" s="182" t="str">
        <f ca="1">IF(ISERROR($V647),"",OFFSET('Smelter Look-up'!$C$4,$V647-4,0)&amp;"")</f>
        <v/>
      </c>
      <c r="S647" s="181" t="str">
        <f t="shared" ca="1" si="6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si="62"/>
        <v>0</v>
      </c>
      <c r="AB647" s="228" t="str">
        <f t="shared" si="63"/>
        <v/>
      </c>
    </row>
    <row r="648" spans="1:28" s="227" customFormat="1" ht="20.25">
      <c r="A648" s="181"/>
      <c r="B648" s="182"/>
      <c r="C648" s="186"/>
      <c r="D648" s="230"/>
      <c r="E648" s="182"/>
      <c r="F648" s="182"/>
      <c r="G648" s="182"/>
      <c r="H648" s="183"/>
      <c r="I648" s="184"/>
      <c r="J648" s="184"/>
      <c r="K648" s="224"/>
      <c r="L648" s="224"/>
      <c r="M648" s="224"/>
      <c r="N648" s="224"/>
      <c r="O648" s="224"/>
      <c r="P648" s="185"/>
      <c r="Q648" s="225"/>
      <c r="R648" s="182" t="str">
        <f ca="1">IF(ISERROR($V648),"",OFFSET('Smelter Look-up'!$C$4,$V648-4,0)&amp;"")</f>
        <v/>
      </c>
      <c r="S648" s="181" t="str">
        <f t="shared" ca="1" si="6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si="62"/>
        <v>0</v>
      </c>
      <c r="AB648" s="228" t="str">
        <f t="shared" si="63"/>
        <v/>
      </c>
    </row>
    <row r="649" spans="1:28" s="227" customFormat="1" ht="20.25">
      <c r="A649" s="181"/>
      <c r="B649" s="182"/>
      <c r="C649" s="186"/>
      <c r="D649" s="230"/>
      <c r="E649" s="182"/>
      <c r="F649" s="182"/>
      <c r="G649" s="182"/>
      <c r="H649" s="183"/>
      <c r="I649" s="184"/>
      <c r="J649" s="184"/>
      <c r="K649" s="224"/>
      <c r="L649" s="224"/>
      <c r="M649" s="224"/>
      <c r="N649" s="224"/>
      <c r="O649" s="224"/>
      <c r="P649" s="185"/>
      <c r="Q649" s="225"/>
      <c r="R649" s="182" t="str">
        <f ca="1">IF(ISERROR($V649),"",OFFSET('Smelter Look-up'!$C$4,$V649-4,0)&amp;"")</f>
        <v/>
      </c>
      <c r="S649" s="181" t="str">
        <f t="shared" ca="1" si="6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si="62"/>
        <v>0</v>
      </c>
      <c r="AB649" s="228" t="str">
        <f t="shared" si="63"/>
        <v/>
      </c>
    </row>
    <row r="650" spans="1:28" s="227" customFormat="1" ht="20.25">
      <c r="A650" s="181"/>
      <c r="B650" s="182"/>
      <c r="C650" s="186"/>
      <c r="D650" s="230"/>
      <c r="E650" s="182"/>
      <c r="F650" s="182"/>
      <c r="G650" s="182"/>
      <c r="H650" s="183"/>
      <c r="I650" s="184"/>
      <c r="J650" s="184"/>
      <c r="K650" s="224"/>
      <c r="L650" s="224"/>
      <c r="M650" s="224"/>
      <c r="N650" s="224"/>
      <c r="O650" s="224"/>
      <c r="P650" s="185"/>
      <c r="Q650" s="225"/>
      <c r="R650" s="182" t="str">
        <f ca="1">IF(ISERROR($V650),"",OFFSET('Smelter Look-up'!$C$4,$V650-4,0)&amp;"")</f>
        <v/>
      </c>
      <c r="S650" s="181" t="str">
        <f t="shared" ca="1" si="6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si="62"/>
        <v>0</v>
      </c>
      <c r="AB650" s="228" t="str">
        <f t="shared" si="63"/>
        <v/>
      </c>
    </row>
    <row r="651" spans="1:28" s="227" customFormat="1" ht="20.25">
      <c r="A651" s="181"/>
      <c r="B651" s="182"/>
      <c r="C651" s="186"/>
      <c r="D651" s="230"/>
      <c r="E651" s="182"/>
      <c r="F651" s="182"/>
      <c r="G651" s="182"/>
      <c r="H651" s="183"/>
      <c r="I651" s="184"/>
      <c r="J651" s="184"/>
      <c r="K651" s="224"/>
      <c r="L651" s="224"/>
      <c r="M651" s="224"/>
      <c r="N651" s="224"/>
      <c r="O651" s="224"/>
      <c r="P651" s="185"/>
      <c r="Q651" s="225"/>
      <c r="R651" s="182" t="str">
        <f ca="1">IF(ISERROR($V651),"",OFFSET('Smelter Look-up'!$C$4,$V651-4,0)&amp;"")</f>
        <v/>
      </c>
      <c r="S651" s="181" t="str">
        <f t="shared" ca="1" si="6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si="62"/>
        <v>0</v>
      </c>
      <c r="AB651" s="228" t="str">
        <f t="shared" si="63"/>
        <v/>
      </c>
    </row>
    <row r="652" spans="1:28" s="227" customFormat="1" ht="20.25">
      <c r="A652" s="181"/>
      <c r="B652" s="182"/>
      <c r="C652" s="186"/>
      <c r="D652" s="230"/>
      <c r="E652" s="182"/>
      <c r="F652" s="182"/>
      <c r="G652" s="182"/>
      <c r="H652" s="183"/>
      <c r="I652" s="184"/>
      <c r="J652" s="184"/>
      <c r="K652" s="224"/>
      <c r="L652" s="224"/>
      <c r="M652" s="224"/>
      <c r="N652" s="224"/>
      <c r="O652" s="224"/>
      <c r="P652" s="185"/>
      <c r="Q652" s="225"/>
      <c r="R652" s="182" t="str">
        <f ca="1">IF(ISERROR($V652),"",OFFSET('Smelter Look-up'!$C$4,$V652-4,0)&amp;"")</f>
        <v/>
      </c>
      <c r="S652" s="181" t="str">
        <f t="shared" ca="1" si="6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si="62"/>
        <v>0</v>
      </c>
      <c r="AB652" s="228" t="str">
        <f t="shared" si="63"/>
        <v/>
      </c>
    </row>
    <row r="653" spans="1:28" s="227" customFormat="1" ht="20.25">
      <c r="A653" s="181"/>
      <c r="B653" s="182"/>
      <c r="C653" s="186"/>
      <c r="D653" s="230"/>
      <c r="E653" s="182"/>
      <c r="F653" s="182"/>
      <c r="G653" s="182"/>
      <c r="H653" s="183"/>
      <c r="I653" s="184"/>
      <c r="J653" s="184"/>
      <c r="K653" s="224"/>
      <c r="L653" s="224"/>
      <c r="M653" s="224"/>
      <c r="N653" s="224"/>
      <c r="O653" s="224"/>
      <c r="P653" s="185"/>
      <c r="Q653" s="225"/>
      <c r="R653" s="182" t="str">
        <f ca="1">IF(ISERROR($V653),"",OFFSET('Smelter Look-up'!$C$4,$V653-4,0)&amp;"")</f>
        <v/>
      </c>
      <c r="S653" s="181" t="str">
        <f t="shared" ca="1" si="6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si="62"/>
        <v>0</v>
      </c>
      <c r="AB653" s="228" t="str">
        <f t="shared" si="63"/>
        <v/>
      </c>
    </row>
    <row r="654" spans="1:28" s="227" customFormat="1" ht="20.25">
      <c r="A654" s="181"/>
      <c r="B654" s="182"/>
      <c r="C654" s="186"/>
      <c r="D654" s="230"/>
      <c r="E654" s="182"/>
      <c r="F654" s="182"/>
      <c r="G654" s="182"/>
      <c r="H654" s="183"/>
      <c r="I654" s="184"/>
      <c r="J654" s="184"/>
      <c r="K654" s="224"/>
      <c r="L654" s="224"/>
      <c r="M654" s="224"/>
      <c r="N654" s="224"/>
      <c r="O654" s="224"/>
      <c r="P654" s="185"/>
      <c r="Q654" s="225"/>
      <c r="R654" s="182" t="str">
        <f ca="1">IF(ISERROR($V654),"",OFFSET('Smelter Look-up'!$C$4,$V654-4,0)&amp;"")</f>
        <v/>
      </c>
      <c r="S654" s="181" t="str">
        <f t="shared" ca="1" si="6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si="62"/>
        <v>0</v>
      </c>
      <c r="AB654" s="228" t="str">
        <f t="shared" si="63"/>
        <v/>
      </c>
    </row>
    <row r="655" spans="1:28" s="227" customFormat="1" ht="20.25">
      <c r="A655" s="181"/>
      <c r="B655" s="182"/>
      <c r="C655" s="186"/>
      <c r="D655" s="230"/>
      <c r="E655" s="182"/>
      <c r="F655" s="182"/>
      <c r="G655" s="182"/>
      <c r="H655" s="183"/>
      <c r="I655" s="184"/>
      <c r="J655" s="184"/>
      <c r="K655" s="224"/>
      <c r="L655" s="224"/>
      <c r="M655" s="224"/>
      <c r="N655" s="224"/>
      <c r="O655" s="224"/>
      <c r="P655" s="185"/>
      <c r="Q655" s="225"/>
      <c r="R655" s="182" t="str">
        <f ca="1">IF(ISERROR($V655),"",OFFSET('Smelter Look-up'!$C$4,$V655-4,0)&amp;"")</f>
        <v/>
      </c>
      <c r="S655" s="181" t="str">
        <f t="shared" ca="1" si="6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si="62"/>
        <v>0</v>
      </c>
      <c r="AB655" s="228" t="str">
        <f t="shared" si="63"/>
        <v/>
      </c>
    </row>
    <row r="656" spans="1:28" s="227" customFormat="1" ht="20.25">
      <c r="A656" s="181"/>
      <c r="B656" s="182"/>
      <c r="C656" s="186"/>
      <c r="D656" s="230"/>
      <c r="E656" s="182"/>
      <c r="F656" s="182"/>
      <c r="G656" s="182"/>
      <c r="H656" s="183"/>
      <c r="I656" s="184"/>
      <c r="J656" s="184"/>
      <c r="K656" s="224"/>
      <c r="L656" s="224"/>
      <c r="M656" s="224"/>
      <c r="N656" s="224"/>
      <c r="O656" s="224"/>
      <c r="P656" s="185"/>
      <c r="Q656" s="225"/>
      <c r="R656" s="182" t="str">
        <f ca="1">IF(ISERROR($V656),"",OFFSET('Smelter Look-up'!$C$4,$V656-4,0)&amp;"")</f>
        <v/>
      </c>
      <c r="S656" s="181" t="str">
        <f t="shared" ca="1" si="6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si="62"/>
        <v>0</v>
      </c>
      <c r="AB656" s="228" t="str">
        <f t="shared" si="63"/>
        <v/>
      </c>
    </row>
    <row r="657" spans="1:28" s="227" customFormat="1" ht="20.25">
      <c r="A657" s="181"/>
      <c r="B657" s="182"/>
      <c r="C657" s="186"/>
      <c r="D657" s="230"/>
      <c r="E657" s="182"/>
      <c r="F657" s="182"/>
      <c r="G657" s="182"/>
      <c r="H657" s="183"/>
      <c r="I657" s="184"/>
      <c r="J657" s="184"/>
      <c r="K657" s="224"/>
      <c r="L657" s="224"/>
      <c r="M657" s="224"/>
      <c r="N657" s="224"/>
      <c r="O657" s="224"/>
      <c r="P657" s="185"/>
      <c r="Q657" s="225"/>
      <c r="R657" s="182" t="str">
        <f ca="1">IF(ISERROR($V657),"",OFFSET('Smelter Look-up'!$C$4,$V657-4,0)&amp;"")</f>
        <v/>
      </c>
      <c r="S657" s="181" t="str">
        <f t="shared" ca="1" si="6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si="62"/>
        <v>0</v>
      </c>
      <c r="AB657" s="228" t="str">
        <f t="shared" si="63"/>
        <v/>
      </c>
    </row>
    <row r="658" spans="1:28" s="227" customFormat="1" ht="20.25">
      <c r="A658" s="181"/>
      <c r="B658" s="182"/>
      <c r="C658" s="186"/>
      <c r="D658" s="230"/>
      <c r="E658" s="182"/>
      <c r="F658" s="182"/>
      <c r="G658" s="182"/>
      <c r="H658" s="183"/>
      <c r="I658" s="184"/>
      <c r="J658" s="184"/>
      <c r="K658" s="224"/>
      <c r="L658" s="224"/>
      <c r="M658" s="224"/>
      <c r="N658" s="224"/>
      <c r="O658" s="224"/>
      <c r="P658" s="185"/>
      <c r="Q658" s="225"/>
      <c r="R658" s="182" t="str">
        <f ca="1">IF(ISERROR($V658),"",OFFSET('Smelter Look-up'!$C$4,$V658-4,0)&amp;"")</f>
        <v/>
      </c>
      <c r="S658" s="181" t="str">
        <f t="shared" ca="1" si="6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si="62"/>
        <v>0</v>
      </c>
      <c r="AB658" s="228" t="str">
        <f t="shared" si="63"/>
        <v/>
      </c>
    </row>
    <row r="659" spans="1:28" s="227" customFormat="1" ht="20.25">
      <c r="A659" s="181"/>
      <c r="B659" s="182"/>
      <c r="C659" s="186"/>
      <c r="D659" s="230"/>
      <c r="E659" s="182"/>
      <c r="F659" s="182"/>
      <c r="G659" s="182"/>
      <c r="H659" s="183"/>
      <c r="I659" s="184"/>
      <c r="J659" s="184"/>
      <c r="K659" s="224"/>
      <c r="L659" s="224"/>
      <c r="M659" s="224"/>
      <c r="N659" s="224"/>
      <c r="O659" s="224"/>
      <c r="P659" s="185"/>
      <c r="Q659" s="225"/>
      <c r="R659" s="182" t="str">
        <f ca="1">IF(ISERROR($V659),"",OFFSET('Smelter Look-up'!$C$4,$V659-4,0)&amp;"")</f>
        <v/>
      </c>
      <c r="S659" s="181" t="str">
        <f t="shared" ca="1" si="6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si="62"/>
        <v>0</v>
      </c>
      <c r="AB659" s="228" t="str">
        <f t="shared" si="63"/>
        <v/>
      </c>
    </row>
    <row r="660" spans="1:28" s="227" customFormat="1" ht="20.25">
      <c r="A660" s="181"/>
      <c r="B660" s="182"/>
      <c r="C660" s="186"/>
      <c r="D660" s="230"/>
      <c r="E660" s="182"/>
      <c r="F660" s="182"/>
      <c r="G660" s="182"/>
      <c r="H660" s="183"/>
      <c r="I660" s="184"/>
      <c r="J660" s="184"/>
      <c r="K660" s="224"/>
      <c r="L660" s="224"/>
      <c r="M660" s="224"/>
      <c r="N660" s="224"/>
      <c r="O660" s="224"/>
      <c r="P660" s="185"/>
      <c r="Q660" s="225"/>
      <c r="R660" s="182" t="str">
        <f ca="1">IF(ISERROR($V660),"",OFFSET('Smelter Look-up'!$C$4,$V660-4,0)&amp;"")</f>
        <v/>
      </c>
      <c r="S660" s="181" t="str">
        <f t="shared" ca="1" si="6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si="62"/>
        <v>0</v>
      </c>
      <c r="AB660" s="228" t="str">
        <f t="shared" si="63"/>
        <v/>
      </c>
    </row>
    <row r="661" spans="1:28" s="227" customFormat="1" ht="20.25">
      <c r="A661" s="181"/>
      <c r="B661" s="182"/>
      <c r="C661" s="186"/>
      <c r="D661" s="230"/>
      <c r="E661" s="182"/>
      <c r="F661" s="182"/>
      <c r="G661" s="182"/>
      <c r="H661" s="183"/>
      <c r="I661" s="184"/>
      <c r="J661" s="184"/>
      <c r="K661" s="224"/>
      <c r="L661" s="224"/>
      <c r="M661" s="224"/>
      <c r="N661" s="224"/>
      <c r="O661" s="224"/>
      <c r="P661" s="185"/>
      <c r="Q661" s="225"/>
      <c r="R661" s="182" t="str">
        <f ca="1">IF(ISERROR($V661),"",OFFSET('Smelter Look-up'!$C$4,$V661-4,0)&amp;"")</f>
        <v/>
      </c>
      <c r="S661" s="181" t="str">
        <f t="shared" ca="1" si="6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si="62"/>
        <v>0</v>
      </c>
      <c r="AB661" s="228" t="str">
        <f t="shared" si="63"/>
        <v/>
      </c>
    </row>
    <row r="662" spans="1:28" s="227" customFormat="1" ht="20.25">
      <c r="A662" s="181"/>
      <c r="B662" s="182"/>
      <c r="C662" s="186"/>
      <c r="D662" s="230"/>
      <c r="E662" s="182"/>
      <c r="F662" s="182"/>
      <c r="G662" s="182"/>
      <c r="H662" s="183"/>
      <c r="I662" s="184"/>
      <c r="J662" s="184"/>
      <c r="K662" s="224"/>
      <c r="L662" s="224"/>
      <c r="M662" s="224"/>
      <c r="N662" s="224"/>
      <c r="O662" s="224"/>
      <c r="P662" s="185"/>
      <c r="Q662" s="225"/>
      <c r="R662" s="182" t="str">
        <f ca="1">IF(ISERROR($V662),"",OFFSET('Smelter Look-up'!$C$4,$V662-4,0)&amp;"")</f>
        <v/>
      </c>
      <c r="S662" s="181" t="str">
        <f t="shared" ca="1" si="6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si="62"/>
        <v>0</v>
      </c>
      <c r="AB662" s="228" t="str">
        <f t="shared" si="63"/>
        <v/>
      </c>
    </row>
    <row r="663" spans="1:28" s="227" customFormat="1" ht="20.25">
      <c r="A663" s="181"/>
      <c r="B663" s="182"/>
      <c r="C663" s="186"/>
      <c r="D663" s="230"/>
      <c r="E663" s="182"/>
      <c r="F663" s="182"/>
      <c r="G663" s="182"/>
      <c r="H663" s="183"/>
      <c r="I663" s="184"/>
      <c r="J663" s="184"/>
      <c r="K663" s="224"/>
      <c r="L663" s="224"/>
      <c r="M663" s="224"/>
      <c r="N663" s="224"/>
      <c r="O663" s="224"/>
      <c r="P663" s="185"/>
      <c r="Q663" s="225"/>
      <c r="R663" s="182" t="str">
        <f ca="1">IF(ISERROR($V663),"",OFFSET('Smelter Look-up'!$C$4,$V663-4,0)&amp;"")</f>
        <v/>
      </c>
      <c r="S663" s="181" t="str">
        <f t="shared" ca="1" si="6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si="62"/>
        <v>0</v>
      </c>
      <c r="AB663" s="228" t="str">
        <f t="shared" si="63"/>
        <v/>
      </c>
    </row>
    <row r="664" spans="1:28" s="227" customFormat="1" ht="20.25">
      <c r="A664" s="181"/>
      <c r="B664" s="182"/>
      <c r="C664" s="186"/>
      <c r="D664" s="230"/>
      <c r="E664" s="182"/>
      <c r="F664" s="182"/>
      <c r="G664" s="182"/>
      <c r="H664" s="183"/>
      <c r="I664" s="184"/>
      <c r="J664" s="184"/>
      <c r="K664" s="224"/>
      <c r="L664" s="224"/>
      <c r="M664" s="224"/>
      <c r="N664" s="224"/>
      <c r="O664" s="224"/>
      <c r="P664" s="185"/>
      <c r="Q664" s="225"/>
      <c r="R664" s="182" t="str">
        <f ca="1">IF(ISERROR($V664),"",OFFSET('Smelter Look-up'!$C$4,$V664-4,0)&amp;"")</f>
        <v/>
      </c>
      <c r="S664" s="181" t="str">
        <f t="shared" ca="1" si="6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si="62"/>
        <v>0</v>
      </c>
      <c r="AB664" s="228" t="str">
        <f t="shared" si="63"/>
        <v/>
      </c>
    </row>
    <row r="665" spans="1:28" s="227" customFormat="1" ht="20.25">
      <c r="A665" s="181"/>
      <c r="B665" s="182"/>
      <c r="C665" s="186"/>
      <c r="D665" s="230"/>
      <c r="E665" s="182"/>
      <c r="F665" s="182"/>
      <c r="G665" s="182"/>
      <c r="H665" s="183"/>
      <c r="I665" s="184"/>
      <c r="J665" s="184"/>
      <c r="K665" s="224"/>
      <c r="L665" s="224"/>
      <c r="M665" s="224"/>
      <c r="N665" s="224"/>
      <c r="O665" s="224"/>
      <c r="P665" s="185"/>
      <c r="Q665" s="225"/>
      <c r="R665" s="182" t="str">
        <f ca="1">IF(ISERROR($V665),"",OFFSET('Smelter Look-up'!$C$4,$V665-4,0)&amp;"")</f>
        <v/>
      </c>
      <c r="S665" s="181" t="str">
        <f t="shared" ca="1" si="6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si="62"/>
        <v>0</v>
      </c>
      <c r="AB665" s="228" t="str">
        <f t="shared" si="63"/>
        <v/>
      </c>
    </row>
    <row r="666" spans="1:28" s="227" customFormat="1" ht="20.25">
      <c r="A666" s="181"/>
      <c r="B666" s="182"/>
      <c r="C666" s="186"/>
      <c r="D666" s="230"/>
      <c r="E666" s="182"/>
      <c r="F666" s="182"/>
      <c r="G666" s="182"/>
      <c r="H666" s="183"/>
      <c r="I666" s="184"/>
      <c r="J666" s="184"/>
      <c r="K666" s="224"/>
      <c r="L666" s="224"/>
      <c r="M666" s="224"/>
      <c r="N666" s="224"/>
      <c r="O666" s="224"/>
      <c r="P666" s="185"/>
      <c r="Q666" s="225"/>
      <c r="R666" s="182" t="str">
        <f ca="1">IF(ISERROR($V666),"",OFFSET('Smelter Look-up'!$C$4,$V666-4,0)&amp;"")</f>
        <v/>
      </c>
      <c r="S666" s="181" t="str">
        <f t="shared" ca="1" si="6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si="62"/>
        <v>0</v>
      </c>
      <c r="AB666" s="228" t="str">
        <f t="shared" si="63"/>
        <v/>
      </c>
    </row>
    <row r="667" spans="1:28" s="227" customFormat="1" ht="20.25">
      <c r="A667" s="181"/>
      <c r="B667" s="182"/>
      <c r="C667" s="186"/>
      <c r="D667" s="230"/>
      <c r="E667" s="182"/>
      <c r="F667" s="182"/>
      <c r="G667" s="182"/>
      <c r="H667" s="183"/>
      <c r="I667" s="184"/>
      <c r="J667" s="184"/>
      <c r="K667" s="224"/>
      <c r="L667" s="224"/>
      <c r="M667" s="224"/>
      <c r="N667" s="224"/>
      <c r="O667" s="224"/>
      <c r="P667" s="185"/>
      <c r="Q667" s="225"/>
      <c r="R667" s="182" t="str">
        <f ca="1">IF(ISERROR($V667),"",OFFSET('Smelter Look-up'!$C$4,$V667-4,0)&amp;"")</f>
        <v/>
      </c>
      <c r="S667" s="181" t="str">
        <f t="shared" ca="1" si="6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si="62"/>
        <v>0</v>
      </c>
      <c r="AB667" s="228" t="str">
        <f t="shared" si="63"/>
        <v/>
      </c>
    </row>
    <row r="668" spans="1:28" s="227" customFormat="1" ht="20.25">
      <c r="A668" s="181"/>
      <c r="B668" s="182"/>
      <c r="C668" s="186"/>
      <c r="D668" s="230"/>
      <c r="E668" s="182"/>
      <c r="F668" s="182"/>
      <c r="G668" s="182"/>
      <c r="H668" s="183"/>
      <c r="I668" s="184"/>
      <c r="J668" s="184"/>
      <c r="K668" s="224"/>
      <c r="L668" s="224"/>
      <c r="M668" s="224"/>
      <c r="N668" s="224"/>
      <c r="O668" s="224"/>
      <c r="P668" s="185"/>
      <c r="Q668" s="225"/>
      <c r="R668" s="182" t="str">
        <f ca="1">IF(ISERROR($V668),"",OFFSET('Smelter Look-up'!$C$4,$V668-4,0)&amp;"")</f>
        <v/>
      </c>
      <c r="S668" s="181" t="str">
        <f t="shared" ref="S668:S698" ca="1" si="64">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si="65">IF(AND(C668="Smelter not listed",OR(LEN(D668)=0,LEN(E668)=0)),1,0)</f>
        <v>0</v>
      </c>
      <c r="AB668" s="228" t="str">
        <f t="shared" ref="AB668:AB698" si="66">B668&amp;C668</f>
        <v/>
      </c>
    </row>
    <row r="669" spans="1:28" s="227" customFormat="1" ht="20.25">
      <c r="A669" s="181"/>
      <c r="B669" s="182"/>
      <c r="C669" s="186"/>
      <c r="D669" s="230"/>
      <c r="E669" s="182"/>
      <c r="F669" s="182"/>
      <c r="G669" s="182"/>
      <c r="H669" s="183"/>
      <c r="I669" s="184"/>
      <c r="J669" s="184"/>
      <c r="K669" s="224"/>
      <c r="L669" s="224"/>
      <c r="M669" s="224"/>
      <c r="N669" s="224"/>
      <c r="O669" s="224"/>
      <c r="P669" s="185"/>
      <c r="Q669" s="225"/>
      <c r="R669" s="182" t="str">
        <f ca="1">IF(ISERROR($V669),"",OFFSET('Smelter Look-up'!$C$4,$V669-4,0)&amp;"")</f>
        <v/>
      </c>
      <c r="S669" s="181" t="str">
        <f t="shared" ca="1" si="6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si="65"/>
        <v>0</v>
      </c>
      <c r="AB669" s="228" t="str">
        <f t="shared" si="66"/>
        <v/>
      </c>
    </row>
    <row r="670" spans="1:28" s="227" customFormat="1" ht="20.25">
      <c r="A670" s="181"/>
      <c r="B670" s="182"/>
      <c r="C670" s="186"/>
      <c r="D670" s="230"/>
      <c r="E670" s="182"/>
      <c r="F670" s="182"/>
      <c r="G670" s="182"/>
      <c r="H670" s="183"/>
      <c r="I670" s="184"/>
      <c r="J670" s="184"/>
      <c r="K670" s="224"/>
      <c r="L670" s="224"/>
      <c r="M670" s="224"/>
      <c r="N670" s="224"/>
      <c r="O670" s="224"/>
      <c r="P670" s="185"/>
      <c r="Q670" s="225"/>
      <c r="R670" s="182" t="str">
        <f ca="1">IF(ISERROR($V670),"",OFFSET('Smelter Look-up'!$C$4,$V670-4,0)&amp;"")</f>
        <v/>
      </c>
      <c r="S670" s="181" t="str">
        <f t="shared" ca="1" si="6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si="65"/>
        <v>0</v>
      </c>
      <c r="AB670" s="228" t="str">
        <f t="shared" si="66"/>
        <v/>
      </c>
    </row>
    <row r="671" spans="1:28" s="227" customFormat="1" ht="20.25">
      <c r="A671" s="181"/>
      <c r="B671" s="182"/>
      <c r="C671" s="186"/>
      <c r="D671" s="230"/>
      <c r="E671" s="182"/>
      <c r="F671" s="182"/>
      <c r="G671" s="182"/>
      <c r="H671" s="183"/>
      <c r="I671" s="184"/>
      <c r="J671" s="184"/>
      <c r="K671" s="224"/>
      <c r="L671" s="224"/>
      <c r="M671" s="224"/>
      <c r="N671" s="224"/>
      <c r="O671" s="224"/>
      <c r="P671" s="185"/>
      <c r="Q671" s="225"/>
      <c r="R671" s="182" t="str">
        <f ca="1">IF(ISERROR($V671),"",OFFSET('Smelter Look-up'!$C$4,$V671-4,0)&amp;"")</f>
        <v/>
      </c>
      <c r="S671" s="181" t="str">
        <f t="shared" ca="1" si="6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si="65"/>
        <v>0</v>
      </c>
      <c r="AB671" s="228" t="str">
        <f t="shared" si="66"/>
        <v/>
      </c>
    </row>
    <row r="672" spans="1:28" s="227" customFormat="1" ht="20.25">
      <c r="A672" s="181"/>
      <c r="B672" s="182"/>
      <c r="C672" s="186"/>
      <c r="D672" s="230"/>
      <c r="E672" s="182"/>
      <c r="F672" s="182"/>
      <c r="G672" s="182"/>
      <c r="H672" s="183"/>
      <c r="I672" s="184"/>
      <c r="J672" s="184"/>
      <c r="K672" s="224"/>
      <c r="L672" s="224"/>
      <c r="M672" s="224"/>
      <c r="N672" s="224"/>
      <c r="O672" s="224"/>
      <c r="P672" s="185"/>
      <c r="Q672" s="225"/>
      <c r="R672" s="182" t="str">
        <f ca="1">IF(ISERROR($V672),"",OFFSET('Smelter Look-up'!$C$4,$V672-4,0)&amp;"")</f>
        <v/>
      </c>
      <c r="S672" s="181" t="str">
        <f t="shared" ca="1" si="6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si="65"/>
        <v>0</v>
      </c>
      <c r="AB672" s="228" t="str">
        <f t="shared" si="66"/>
        <v/>
      </c>
    </row>
    <row r="673" spans="1:28" s="227" customFormat="1" ht="20.25">
      <c r="A673" s="181"/>
      <c r="B673" s="182"/>
      <c r="C673" s="186"/>
      <c r="D673" s="230"/>
      <c r="E673" s="182"/>
      <c r="F673" s="182"/>
      <c r="G673" s="182"/>
      <c r="H673" s="183"/>
      <c r="I673" s="184"/>
      <c r="J673" s="184"/>
      <c r="K673" s="224"/>
      <c r="L673" s="224"/>
      <c r="M673" s="224"/>
      <c r="N673" s="224"/>
      <c r="O673" s="224"/>
      <c r="P673" s="185"/>
      <c r="Q673" s="225"/>
      <c r="R673" s="182" t="str">
        <f ca="1">IF(ISERROR($V673),"",OFFSET('Smelter Look-up'!$C$4,$V673-4,0)&amp;"")</f>
        <v/>
      </c>
      <c r="S673" s="181" t="str">
        <f t="shared" ca="1" si="6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si="65"/>
        <v>0</v>
      </c>
      <c r="AB673" s="228" t="str">
        <f t="shared" si="66"/>
        <v/>
      </c>
    </row>
    <row r="674" spans="1:28" s="227" customFormat="1" ht="20.25">
      <c r="A674" s="181"/>
      <c r="B674" s="182"/>
      <c r="C674" s="186"/>
      <c r="D674" s="230"/>
      <c r="E674" s="182"/>
      <c r="F674" s="182"/>
      <c r="G674" s="182"/>
      <c r="H674" s="183"/>
      <c r="I674" s="184"/>
      <c r="J674" s="184"/>
      <c r="K674" s="224"/>
      <c r="L674" s="224"/>
      <c r="M674" s="224"/>
      <c r="N674" s="224"/>
      <c r="O674" s="224"/>
      <c r="P674" s="185"/>
      <c r="Q674" s="225"/>
      <c r="R674" s="182" t="str">
        <f ca="1">IF(ISERROR($V674),"",OFFSET('Smelter Look-up'!$C$4,$V674-4,0)&amp;"")</f>
        <v/>
      </c>
      <c r="S674" s="181" t="str">
        <f t="shared" ca="1" si="6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si="65"/>
        <v>0</v>
      </c>
      <c r="AB674" s="228" t="str">
        <f t="shared" si="66"/>
        <v/>
      </c>
    </row>
    <row r="675" spans="1:28" s="227" customFormat="1" ht="20.25">
      <c r="A675" s="181"/>
      <c r="B675" s="182"/>
      <c r="C675" s="186"/>
      <c r="D675" s="230"/>
      <c r="E675" s="182"/>
      <c r="F675" s="182"/>
      <c r="G675" s="182"/>
      <c r="H675" s="183"/>
      <c r="I675" s="184"/>
      <c r="J675" s="184"/>
      <c r="K675" s="224"/>
      <c r="L675" s="224"/>
      <c r="M675" s="224"/>
      <c r="N675" s="224"/>
      <c r="O675" s="224"/>
      <c r="P675" s="185"/>
      <c r="Q675" s="225"/>
      <c r="R675" s="182" t="str">
        <f ca="1">IF(ISERROR($V675),"",OFFSET('Smelter Look-up'!$C$4,$V675-4,0)&amp;"")</f>
        <v/>
      </c>
      <c r="S675" s="181" t="str">
        <f t="shared" ca="1" si="6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si="65"/>
        <v>0</v>
      </c>
      <c r="AB675" s="228" t="str">
        <f t="shared" si="66"/>
        <v/>
      </c>
    </row>
    <row r="676" spans="1:28" s="227" customFormat="1" ht="20.25">
      <c r="A676" s="181"/>
      <c r="B676" s="182"/>
      <c r="C676" s="186"/>
      <c r="D676" s="230"/>
      <c r="E676" s="182"/>
      <c r="F676" s="182"/>
      <c r="G676" s="182"/>
      <c r="H676" s="183"/>
      <c r="I676" s="184"/>
      <c r="J676" s="184"/>
      <c r="K676" s="224"/>
      <c r="L676" s="224"/>
      <c r="M676" s="224"/>
      <c r="N676" s="224"/>
      <c r="O676" s="224"/>
      <c r="P676" s="185"/>
      <c r="Q676" s="225"/>
      <c r="R676" s="182" t="str">
        <f ca="1">IF(ISERROR($V676),"",OFFSET('Smelter Look-up'!$C$4,$V676-4,0)&amp;"")</f>
        <v/>
      </c>
      <c r="S676" s="181" t="str">
        <f t="shared" ca="1" si="6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si="65"/>
        <v>0</v>
      </c>
      <c r="AB676" s="228" t="str">
        <f t="shared" si="66"/>
        <v/>
      </c>
    </row>
    <row r="677" spans="1:28" s="227" customFormat="1" ht="20.25">
      <c r="A677" s="181"/>
      <c r="B677" s="182"/>
      <c r="C677" s="186"/>
      <c r="D677" s="230"/>
      <c r="E677" s="182"/>
      <c r="F677" s="182"/>
      <c r="G677" s="182"/>
      <c r="H677" s="183"/>
      <c r="I677" s="184"/>
      <c r="J677" s="184"/>
      <c r="K677" s="224"/>
      <c r="L677" s="224"/>
      <c r="M677" s="224"/>
      <c r="N677" s="224"/>
      <c r="O677" s="224"/>
      <c r="P677" s="185"/>
      <c r="Q677" s="225"/>
      <c r="R677" s="182" t="str">
        <f ca="1">IF(ISERROR($V677),"",OFFSET('Smelter Look-up'!$C$4,$V677-4,0)&amp;"")</f>
        <v/>
      </c>
      <c r="S677" s="181" t="str">
        <f t="shared" ca="1" si="6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si="65"/>
        <v>0</v>
      </c>
      <c r="AB677" s="228" t="str">
        <f t="shared" si="66"/>
        <v/>
      </c>
    </row>
    <row r="678" spans="1:28" s="227" customFormat="1" ht="20.25">
      <c r="A678" s="181"/>
      <c r="B678" s="182"/>
      <c r="C678" s="186"/>
      <c r="D678" s="230"/>
      <c r="E678" s="182"/>
      <c r="F678" s="182"/>
      <c r="G678" s="182"/>
      <c r="H678" s="183"/>
      <c r="I678" s="184"/>
      <c r="J678" s="184"/>
      <c r="K678" s="224"/>
      <c r="L678" s="224"/>
      <c r="M678" s="224"/>
      <c r="N678" s="224"/>
      <c r="O678" s="224"/>
      <c r="P678" s="185"/>
      <c r="Q678" s="225"/>
      <c r="R678" s="182" t="str">
        <f ca="1">IF(ISERROR($V678),"",OFFSET('Smelter Look-up'!$C$4,$V678-4,0)&amp;"")</f>
        <v/>
      </c>
      <c r="S678" s="181" t="str">
        <f t="shared" ca="1" si="6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si="65"/>
        <v>0</v>
      </c>
      <c r="AB678" s="228" t="str">
        <f t="shared" si="66"/>
        <v/>
      </c>
    </row>
    <row r="679" spans="1:28" s="227" customFormat="1" ht="20.25">
      <c r="A679" s="181"/>
      <c r="B679" s="182"/>
      <c r="C679" s="186"/>
      <c r="D679" s="230"/>
      <c r="E679" s="182"/>
      <c r="F679" s="182"/>
      <c r="G679" s="182"/>
      <c r="H679" s="183"/>
      <c r="I679" s="184"/>
      <c r="J679" s="184"/>
      <c r="K679" s="224"/>
      <c r="L679" s="224"/>
      <c r="M679" s="224"/>
      <c r="N679" s="224"/>
      <c r="O679" s="224"/>
      <c r="P679" s="185"/>
      <c r="Q679" s="225"/>
      <c r="R679" s="182" t="str">
        <f ca="1">IF(ISERROR($V679),"",OFFSET('Smelter Look-up'!$C$4,$V679-4,0)&amp;"")</f>
        <v/>
      </c>
      <c r="S679" s="181" t="str">
        <f t="shared" ca="1" si="6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si="65"/>
        <v>0</v>
      </c>
      <c r="AB679" s="228" t="str">
        <f t="shared" si="66"/>
        <v/>
      </c>
    </row>
    <row r="680" spans="1:28" s="227" customFormat="1" ht="20.25">
      <c r="A680" s="181"/>
      <c r="B680" s="182"/>
      <c r="C680" s="186"/>
      <c r="D680" s="230"/>
      <c r="E680" s="182"/>
      <c r="F680" s="182"/>
      <c r="G680" s="182"/>
      <c r="H680" s="183"/>
      <c r="I680" s="184"/>
      <c r="J680" s="184"/>
      <c r="K680" s="224"/>
      <c r="L680" s="224"/>
      <c r="M680" s="224"/>
      <c r="N680" s="224"/>
      <c r="O680" s="224"/>
      <c r="P680" s="185"/>
      <c r="Q680" s="225"/>
      <c r="R680" s="182" t="str">
        <f ca="1">IF(ISERROR($V680),"",OFFSET('Smelter Look-up'!$C$4,$V680-4,0)&amp;"")</f>
        <v/>
      </c>
      <c r="S680" s="181" t="str">
        <f t="shared" ca="1" si="6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si="65"/>
        <v>0</v>
      </c>
      <c r="AB680" s="228" t="str">
        <f t="shared" si="66"/>
        <v/>
      </c>
    </row>
    <row r="681" spans="1:28" s="227" customFormat="1" ht="20.25">
      <c r="A681" s="181"/>
      <c r="B681" s="182"/>
      <c r="C681" s="186"/>
      <c r="D681" s="230"/>
      <c r="E681" s="182"/>
      <c r="F681" s="182"/>
      <c r="G681" s="182"/>
      <c r="H681" s="183"/>
      <c r="I681" s="184"/>
      <c r="J681" s="184"/>
      <c r="K681" s="224"/>
      <c r="L681" s="224"/>
      <c r="M681" s="224"/>
      <c r="N681" s="224"/>
      <c r="O681" s="224"/>
      <c r="P681" s="185"/>
      <c r="Q681" s="225"/>
      <c r="R681" s="182" t="str">
        <f ca="1">IF(ISERROR($V681),"",OFFSET('Smelter Look-up'!$C$4,$V681-4,0)&amp;"")</f>
        <v/>
      </c>
      <c r="S681" s="181" t="str">
        <f t="shared" ca="1" si="6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si="65"/>
        <v>0</v>
      </c>
      <c r="AB681" s="228" t="str">
        <f t="shared" si="66"/>
        <v/>
      </c>
    </row>
    <row r="682" spans="1:28" s="227" customFormat="1" ht="20.25">
      <c r="A682" s="181"/>
      <c r="B682" s="182"/>
      <c r="C682" s="186"/>
      <c r="D682" s="230"/>
      <c r="E682" s="182"/>
      <c r="F682" s="182"/>
      <c r="G682" s="182"/>
      <c r="H682" s="183"/>
      <c r="I682" s="184"/>
      <c r="J682" s="184"/>
      <c r="K682" s="224"/>
      <c r="L682" s="224"/>
      <c r="M682" s="224"/>
      <c r="N682" s="224"/>
      <c r="O682" s="224"/>
      <c r="P682" s="185"/>
      <c r="Q682" s="225"/>
      <c r="R682" s="182" t="str">
        <f ca="1">IF(ISERROR($V682),"",OFFSET('Smelter Look-up'!$C$4,$V682-4,0)&amp;"")</f>
        <v/>
      </c>
      <c r="S682" s="181" t="str">
        <f t="shared" ca="1" si="6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si="65"/>
        <v>0</v>
      </c>
      <c r="AB682" s="228" t="str">
        <f t="shared" si="66"/>
        <v/>
      </c>
    </row>
    <row r="683" spans="1:28" s="227" customFormat="1" ht="20.25">
      <c r="A683" s="181"/>
      <c r="B683" s="182"/>
      <c r="C683" s="186"/>
      <c r="D683" s="230"/>
      <c r="E683" s="182"/>
      <c r="F683" s="182"/>
      <c r="G683" s="182"/>
      <c r="H683" s="183"/>
      <c r="I683" s="184"/>
      <c r="J683" s="184"/>
      <c r="K683" s="224"/>
      <c r="L683" s="224"/>
      <c r="M683" s="224"/>
      <c r="N683" s="224"/>
      <c r="O683" s="224"/>
      <c r="P683" s="185"/>
      <c r="Q683" s="225"/>
      <c r="R683" s="182" t="str">
        <f ca="1">IF(ISERROR($V683),"",OFFSET('Smelter Look-up'!$C$4,$V683-4,0)&amp;"")</f>
        <v/>
      </c>
      <c r="S683" s="181" t="str">
        <f t="shared" ca="1" si="6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si="65"/>
        <v>0</v>
      </c>
      <c r="AB683" s="228" t="str">
        <f t="shared" si="66"/>
        <v/>
      </c>
    </row>
    <row r="684" spans="1:28" s="227" customFormat="1" ht="20.25">
      <c r="A684" s="181"/>
      <c r="B684" s="182"/>
      <c r="C684" s="186"/>
      <c r="D684" s="230"/>
      <c r="E684" s="182"/>
      <c r="F684" s="182"/>
      <c r="G684" s="182"/>
      <c r="H684" s="183"/>
      <c r="I684" s="184"/>
      <c r="J684" s="184"/>
      <c r="K684" s="224"/>
      <c r="L684" s="224"/>
      <c r="M684" s="224"/>
      <c r="N684" s="224"/>
      <c r="O684" s="224"/>
      <c r="P684" s="185"/>
      <c r="Q684" s="225"/>
      <c r="R684" s="182" t="str">
        <f ca="1">IF(ISERROR($V684),"",OFFSET('Smelter Look-up'!$C$4,$V684-4,0)&amp;"")</f>
        <v/>
      </c>
      <c r="S684" s="181" t="str">
        <f t="shared" ca="1" si="6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si="65"/>
        <v>0</v>
      </c>
      <c r="AB684" s="228" t="str">
        <f t="shared" si="66"/>
        <v/>
      </c>
    </row>
    <row r="685" spans="1:28" s="227" customFormat="1" ht="20.25">
      <c r="A685" s="181"/>
      <c r="B685" s="182"/>
      <c r="C685" s="186"/>
      <c r="D685" s="230"/>
      <c r="E685" s="182"/>
      <c r="F685" s="182"/>
      <c r="G685" s="182"/>
      <c r="H685" s="183"/>
      <c r="I685" s="184"/>
      <c r="J685" s="184"/>
      <c r="K685" s="224"/>
      <c r="L685" s="224"/>
      <c r="M685" s="224"/>
      <c r="N685" s="224"/>
      <c r="O685" s="224"/>
      <c r="P685" s="185"/>
      <c r="Q685" s="225"/>
      <c r="R685" s="182" t="str">
        <f ca="1">IF(ISERROR($V685),"",OFFSET('Smelter Look-up'!$C$4,$V685-4,0)&amp;"")</f>
        <v/>
      </c>
      <c r="S685" s="181" t="str">
        <f t="shared" ca="1" si="6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si="65"/>
        <v>0</v>
      </c>
      <c r="AB685" s="228" t="str">
        <f t="shared" si="66"/>
        <v/>
      </c>
    </row>
    <row r="686" spans="1:28" s="227" customFormat="1" ht="20.25">
      <c r="A686" s="181"/>
      <c r="B686" s="182"/>
      <c r="C686" s="186"/>
      <c r="D686" s="230"/>
      <c r="E686" s="182"/>
      <c r="F686" s="182"/>
      <c r="G686" s="182"/>
      <c r="H686" s="183"/>
      <c r="I686" s="184"/>
      <c r="J686" s="184"/>
      <c r="K686" s="224"/>
      <c r="L686" s="224"/>
      <c r="M686" s="224"/>
      <c r="N686" s="224"/>
      <c r="O686" s="224"/>
      <c r="P686" s="185"/>
      <c r="Q686" s="225"/>
      <c r="R686" s="182" t="str">
        <f ca="1">IF(ISERROR($V686),"",OFFSET('Smelter Look-up'!$C$4,$V686-4,0)&amp;"")</f>
        <v/>
      </c>
      <c r="S686" s="181" t="str">
        <f t="shared" ca="1" si="6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si="65"/>
        <v>0</v>
      </c>
      <c r="AB686" s="228" t="str">
        <f t="shared" si="66"/>
        <v/>
      </c>
    </row>
    <row r="687" spans="1:28" s="227" customFormat="1" ht="20.25">
      <c r="A687" s="181"/>
      <c r="B687" s="182"/>
      <c r="C687" s="186"/>
      <c r="D687" s="230"/>
      <c r="E687" s="182"/>
      <c r="F687" s="182"/>
      <c r="G687" s="182"/>
      <c r="H687" s="183"/>
      <c r="I687" s="184"/>
      <c r="J687" s="184"/>
      <c r="K687" s="224"/>
      <c r="L687" s="224"/>
      <c r="M687" s="224"/>
      <c r="N687" s="224"/>
      <c r="O687" s="224"/>
      <c r="P687" s="185"/>
      <c r="Q687" s="225"/>
      <c r="R687" s="182" t="str">
        <f ca="1">IF(ISERROR($V687),"",OFFSET('Smelter Look-up'!$C$4,$V687-4,0)&amp;"")</f>
        <v/>
      </c>
      <c r="S687" s="181" t="str">
        <f t="shared" ca="1" si="6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si="65"/>
        <v>0</v>
      </c>
      <c r="AB687" s="228" t="str">
        <f t="shared" si="66"/>
        <v/>
      </c>
    </row>
    <row r="688" spans="1:28" s="227" customFormat="1" ht="20.25">
      <c r="A688" s="181"/>
      <c r="B688" s="182"/>
      <c r="C688" s="186"/>
      <c r="D688" s="230"/>
      <c r="E688" s="182"/>
      <c r="F688" s="182"/>
      <c r="G688" s="182"/>
      <c r="H688" s="183"/>
      <c r="I688" s="184"/>
      <c r="J688" s="184"/>
      <c r="K688" s="224"/>
      <c r="L688" s="224"/>
      <c r="M688" s="224"/>
      <c r="N688" s="224"/>
      <c r="O688" s="224"/>
      <c r="P688" s="185"/>
      <c r="Q688" s="225"/>
      <c r="R688" s="182" t="str">
        <f ca="1">IF(ISERROR($V688),"",OFFSET('Smelter Look-up'!$C$4,$V688-4,0)&amp;"")</f>
        <v/>
      </c>
      <c r="S688" s="181" t="str">
        <f t="shared" ca="1" si="6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si="65"/>
        <v>0</v>
      </c>
      <c r="AB688" s="228" t="str">
        <f t="shared" si="66"/>
        <v/>
      </c>
    </row>
    <row r="689" spans="1:28" s="227" customFormat="1" ht="20.25">
      <c r="A689" s="181"/>
      <c r="B689" s="182"/>
      <c r="C689" s="186"/>
      <c r="D689" s="230"/>
      <c r="E689" s="182"/>
      <c r="F689" s="182"/>
      <c r="G689" s="182"/>
      <c r="H689" s="183"/>
      <c r="I689" s="184"/>
      <c r="J689" s="184"/>
      <c r="K689" s="224"/>
      <c r="L689" s="224"/>
      <c r="M689" s="224"/>
      <c r="N689" s="224"/>
      <c r="O689" s="224"/>
      <c r="P689" s="185"/>
      <c r="Q689" s="225"/>
      <c r="R689" s="182" t="str">
        <f ca="1">IF(ISERROR($V689),"",OFFSET('Smelter Look-up'!$C$4,$V689-4,0)&amp;"")</f>
        <v/>
      </c>
      <c r="S689" s="181" t="str">
        <f t="shared" ca="1" si="6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si="65"/>
        <v>0</v>
      </c>
      <c r="AB689" s="228" t="str">
        <f t="shared" si="66"/>
        <v/>
      </c>
    </row>
    <row r="690" spans="1:28" s="227" customFormat="1" ht="20.25">
      <c r="A690" s="181"/>
      <c r="B690" s="182"/>
      <c r="C690" s="186"/>
      <c r="D690" s="230"/>
      <c r="E690" s="182"/>
      <c r="F690" s="182"/>
      <c r="G690" s="182"/>
      <c r="H690" s="183"/>
      <c r="I690" s="184"/>
      <c r="J690" s="184"/>
      <c r="K690" s="224"/>
      <c r="L690" s="224"/>
      <c r="M690" s="224"/>
      <c r="N690" s="224"/>
      <c r="O690" s="224"/>
      <c r="P690" s="185"/>
      <c r="Q690" s="225"/>
      <c r="R690" s="182" t="str">
        <f ca="1">IF(ISERROR($V690),"",OFFSET('Smelter Look-up'!$C$4,$V690-4,0)&amp;"")</f>
        <v/>
      </c>
      <c r="S690" s="181" t="str">
        <f t="shared" ca="1" si="6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si="65"/>
        <v>0</v>
      </c>
      <c r="AB690" s="228" t="str">
        <f t="shared" si="66"/>
        <v/>
      </c>
    </row>
    <row r="691" spans="1:28" s="227" customFormat="1" ht="20.25">
      <c r="A691" s="262"/>
      <c r="B691" s="306"/>
      <c r="C691" s="307"/>
      <c r="D691" s="308"/>
      <c r="E691" s="306"/>
      <c r="F691" s="306"/>
      <c r="G691" s="306"/>
      <c r="H691" s="309"/>
      <c r="I691" s="310"/>
      <c r="J691" s="310"/>
      <c r="K691" s="311"/>
      <c r="L691" s="311"/>
      <c r="M691" s="311"/>
      <c r="N691" s="311"/>
      <c r="O691" s="311"/>
      <c r="P691" s="312"/>
      <c r="Q691" s="313"/>
      <c r="R691" s="182" t="str">
        <f ca="1">IF(ISERROR($V691),"",OFFSET('Smelter Look-up'!$C$4,$V691-4,0)&amp;"")</f>
        <v/>
      </c>
      <c r="S691" s="181" t="str">
        <f t="shared" ca="1" si="6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si="65"/>
        <v>0</v>
      </c>
      <c r="AB691" s="228" t="str">
        <f t="shared" si="66"/>
        <v/>
      </c>
    </row>
    <row r="692" spans="1:28" s="227" customFormat="1" ht="20.25">
      <c r="A692" s="314"/>
      <c r="B692" s="306"/>
      <c r="C692" s="307"/>
      <c r="D692" s="308"/>
      <c r="E692" s="306"/>
      <c r="F692" s="306"/>
      <c r="G692" s="306"/>
      <c r="H692" s="309"/>
      <c r="I692" s="310"/>
      <c r="J692" s="310"/>
      <c r="K692" s="311"/>
      <c r="L692" s="311"/>
      <c r="M692" s="311"/>
      <c r="N692" s="311"/>
      <c r="O692" s="311"/>
      <c r="P692" s="312"/>
      <c r="Q692" s="313"/>
      <c r="R692" s="182" t="str">
        <f ca="1">IF(ISERROR($V692),"",OFFSET('Smelter Look-up'!$C$4,$V692-4,0)&amp;"")</f>
        <v/>
      </c>
      <c r="S692" s="181" t="str">
        <f t="shared" ca="1" si="6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si="65"/>
        <v>0</v>
      </c>
      <c r="AB692" s="228" t="str">
        <f t="shared" si="66"/>
        <v/>
      </c>
    </row>
    <row r="693" spans="1:28" s="227" customFormat="1" ht="20.25">
      <c r="A693" s="262"/>
      <c r="B693" s="306"/>
      <c r="C693" s="307"/>
      <c r="D693" s="308"/>
      <c r="E693" s="306"/>
      <c r="F693" s="306"/>
      <c r="G693" s="306"/>
      <c r="H693" s="309"/>
      <c r="I693" s="310"/>
      <c r="J693" s="310"/>
      <c r="K693" s="311"/>
      <c r="L693" s="311"/>
      <c r="M693" s="311"/>
      <c r="N693" s="311"/>
      <c r="O693" s="311"/>
      <c r="P693" s="312"/>
      <c r="Q693" s="313"/>
      <c r="R693" s="182" t="str">
        <f ca="1">IF(ISERROR($V693),"",OFFSET('Smelter Look-up'!$C$4,$V693-4,0)&amp;"")</f>
        <v/>
      </c>
      <c r="S693" s="181" t="str">
        <f t="shared" ca="1" si="6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si="65"/>
        <v>0</v>
      </c>
      <c r="AB693" s="228" t="str">
        <f t="shared" si="66"/>
        <v/>
      </c>
    </row>
    <row r="694" spans="1:28" s="227" customFormat="1" ht="20.25">
      <c r="A694" s="262"/>
      <c r="B694" s="306"/>
      <c r="C694" s="307"/>
      <c r="D694" s="308"/>
      <c r="E694" s="306"/>
      <c r="F694" s="306"/>
      <c r="G694" s="306"/>
      <c r="H694" s="309"/>
      <c r="I694" s="310"/>
      <c r="J694" s="310"/>
      <c r="K694" s="311"/>
      <c r="L694" s="311"/>
      <c r="M694" s="311"/>
      <c r="N694" s="311"/>
      <c r="O694" s="311"/>
      <c r="P694" s="312"/>
      <c r="Q694" s="313"/>
      <c r="R694" s="182" t="str">
        <f ca="1">IF(ISERROR($V694),"",OFFSET('Smelter Look-up'!$C$4,$V694-4,0)&amp;"")</f>
        <v/>
      </c>
      <c r="S694" s="181" t="str">
        <f t="shared" ca="1" si="6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si="65"/>
        <v>0</v>
      </c>
      <c r="AB694" s="228" t="str">
        <f t="shared" si="66"/>
        <v/>
      </c>
    </row>
    <row r="695" spans="1:28" s="227" customFormat="1" ht="20.25">
      <c r="A695" s="262"/>
      <c r="B695" s="306"/>
      <c r="C695" s="307"/>
      <c r="D695" s="308"/>
      <c r="E695" s="306"/>
      <c r="F695" s="306"/>
      <c r="G695" s="306"/>
      <c r="H695" s="309"/>
      <c r="I695" s="310"/>
      <c r="J695" s="310"/>
      <c r="K695" s="311"/>
      <c r="L695" s="311"/>
      <c r="M695" s="311"/>
      <c r="N695" s="311"/>
      <c r="O695" s="311"/>
      <c r="P695" s="312"/>
      <c r="Q695" s="313"/>
      <c r="R695" s="182" t="str">
        <f ca="1">IF(ISERROR($V695),"",OFFSET('Smelter Look-up'!$C$4,$V695-4,0)&amp;"")</f>
        <v/>
      </c>
      <c r="S695" s="181" t="str">
        <f t="shared" ca="1" si="6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si="65"/>
        <v>0</v>
      </c>
      <c r="AB695" s="228" t="str">
        <f t="shared" si="66"/>
        <v/>
      </c>
    </row>
    <row r="696" spans="1:28" s="227" customFormat="1" ht="20.25">
      <c r="A696" s="262"/>
      <c r="B696" s="306"/>
      <c r="C696" s="307"/>
      <c r="D696" s="308"/>
      <c r="E696" s="306"/>
      <c r="F696" s="306"/>
      <c r="G696" s="306"/>
      <c r="H696" s="309"/>
      <c r="I696" s="310"/>
      <c r="J696" s="310"/>
      <c r="K696" s="311"/>
      <c r="L696" s="311"/>
      <c r="M696" s="311"/>
      <c r="N696" s="311"/>
      <c r="O696" s="311"/>
      <c r="P696" s="312"/>
      <c r="Q696" s="313"/>
      <c r="R696" s="182" t="str">
        <f ca="1">IF(ISERROR($V696),"",OFFSET('Smelter Look-up'!$C$4,$V696-4,0)&amp;"")</f>
        <v/>
      </c>
      <c r="S696" s="181" t="str">
        <f t="shared" ca="1" si="6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si="65"/>
        <v>0</v>
      </c>
      <c r="AB696" s="228" t="str">
        <f t="shared" si="66"/>
        <v/>
      </c>
    </row>
    <row r="697" spans="1:28" s="227" customFormat="1" ht="20.25">
      <c r="A697" s="262"/>
      <c r="B697" s="306"/>
      <c r="C697" s="307"/>
      <c r="D697" s="308"/>
      <c r="E697" s="306"/>
      <c r="F697" s="306"/>
      <c r="G697" s="306"/>
      <c r="H697" s="309"/>
      <c r="I697" s="310"/>
      <c r="J697" s="310"/>
      <c r="K697" s="311"/>
      <c r="L697" s="311"/>
      <c r="M697" s="311"/>
      <c r="N697" s="311"/>
      <c r="O697" s="311"/>
      <c r="P697" s="312"/>
      <c r="Q697" s="313"/>
      <c r="R697" s="182" t="str">
        <f ca="1">IF(ISERROR($V697),"",OFFSET('Smelter Look-up'!$C$4,$V697-4,0)&amp;"")</f>
        <v/>
      </c>
      <c r="S697" s="181" t="str">
        <f t="shared" ca="1" si="6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si="65"/>
        <v>0</v>
      </c>
      <c r="AB697" s="228" t="str">
        <f t="shared" si="66"/>
        <v/>
      </c>
    </row>
    <row r="698" spans="1:28" s="227" customFormat="1" ht="20.25">
      <c r="A698" s="262"/>
      <c r="B698" s="306"/>
      <c r="C698" s="307"/>
      <c r="D698" s="308"/>
      <c r="E698" s="306"/>
      <c r="F698" s="306"/>
      <c r="G698" s="306"/>
      <c r="H698" s="309"/>
      <c r="I698" s="310"/>
      <c r="J698" s="310"/>
      <c r="K698" s="311"/>
      <c r="L698" s="311"/>
      <c r="M698" s="311"/>
      <c r="N698" s="311"/>
      <c r="O698" s="311"/>
      <c r="P698" s="312"/>
      <c r="Q698" s="313"/>
      <c r="R698" s="182" t="str">
        <f ca="1">IF(ISERROR($V698),"",OFFSET('Smelter Look-up'!$C$4,$V698-4,0)&amp;"")</f>
        <v/>
      </c>
      <c r="S698" s="181" t="str">
        <f t="shared" ca="1" si="6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si="65"/>
        <v>0</v>
      </c>
      <c r="AB698" s="228" t="str">
        <f t="shared" si="66"/>
        <v/>
      </c>
    </row>
    <row r="699" spans="1:28" s="227" customFormat="1" ht="20.25">
      <c r="A699" s="262"/>
      <c r="B699" s="306"/>
      <c r="C699" s="307"/>
      <c r="D699" s="308"/>
      <c r="E699" s="306"/>
      <c r="F699" s="306"/>
      <c r="G699" s="306"/>
      <c r="H699" s="309"/>
      <c r="I699" s="310"/>
      <c r="J699" s="310"/>
      <c r="K699" s="311"/>
      <c r="L699" s="311"/>
      <c r="M699" s="311"/>
      <c r="N699" s="311"/>
      <c r="O699" s="311"/>
      <c r="P699" s="312"/>
      <c r="Q699" s="313"/>
      <c r="R699" s="182" t="str">
        <f ca="1">IF(ISERROR($V699),"",OFFSET('Smelter Look-up'!$C$4,$V699-4,0)&amp;"")</f>
        <v/>
      </c>
      <c r="S699" s="181" t="str">
        <f t="shared" ref="S699" ca="1" si="67">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si="68">IF(AND(C699="Smelter not listed",OR(LEN(D699)=0,LEN(E699)=0)),1,0)</f>
        <v>0</v>
      </c>
      <c r="AB699" s="228" t="str">
        <f t="shared" ref="AB699" si="69">B699&amp;C699</f>
        <v/>
      </c>
    </row>
    <row r="700" spans="1:28" s="227" customFormat="1" ht="20.25">
      <c r="A700" s="262"/>
      <c r="B700" s="306"/>
      <c r="C700" s="307"/>
      <c r="D700" s="308"/>
      <c r="E700" s="306"/>
      <c r="F700" s="306"/>
      <c r="G700" s="306"/>
      <c r="H700" s="309"/>
      <c r="I700" s="310"/>
      <c r="J700" s="310"/>
      <c r="K700" s="311"/>
      <c r="L700" s="311"/>
      <c r="M700" s="311"/>
      <c r="N700" s="311"/>
      <c r="O700" s="311"/>
      <c r="P700" s="312"/>
      <c r="Q700" s="313"/>
      <c r="R700" s="182" t="str">
        <f ca="1">IF(ISERROR($V700),"",OFFSET('Smelter Look-up'!$C$4,$V700-4,0)&amp;"")</f>
        <v/>
      </c>
      <c r="S700" s="181" t="str">
        <f t="shared" ref="S700:S731" ca="1" si="70">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si="71">IF(AND(C700="Smelter not listed",OR(LEN(D700)=0,LEN(E700)=0)),1,0)</f>
        <v>0</v>
      </c>
      <c r="AB700" s="228" t="str">
        <f t="shared" ref="AB700:AB731" si="72">B700&amp;C700</f>
        <v/>
      </c>
    </row>
    <row r="701" spans="1:28" s="227" customFormat="1" ht="20.25">
      <c r="A701" s="262"/>
      <c r="B701" s="306"/>
      <c r="C701" s="307"/>
      <c r="D701" s="308"/>
      <c r="E701" s="306"/>
      <c r="F701" s="306"/>
      <c r="G701" s="306"/>
      <c r="H701" s="309"/>
      <c r="I701" s="310"/>
      <c r="J701" s="310"/>
      <c r="K701" s="311"/>
      <c r="L701" s="311"/>
      <c r="M701" s="311"/>
      <c r="N701" s="311"/>
      <c r="O701" s="311"/>
      <c r="P701" s="312"/>
      <c r="Q701" s="313"/>
      <c r="R701" s="182" t="str">
        <f ca="1">IF(ISERROR($V701),"",OFFSET('Smelter Look-up'!$C$4,$V701-4,0)&amp;"")</f>
        <v/>
      </c>
      <c r="S701" s="181" t="str">
        <f t="shared" ca="1" si="7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si="71"/>
        <v>0</v>
      </c>
      <c r="AB701" s="228" t="str">
        <f t="shared" si="72"/>
        <v/>
      </c>
    </row>
    <row r="702" spans="1:28" s="227" customFormat="1" ht="20.25">
      <c r="A702" s="262"/>
      <c r="B702" s="306"/>
      <c r="C702" s="307"/>
      <c r="D702" s="308"/>
      <c r="E702" s="306"/>
      <c r="F702" s="306"/>
      <c r="G702" s="306"/>
      <c r="H702" s="309"/>
      <c r="I702" s="310"/>
      <c r="J702" s="310"/>
      <c r="K702" s="311"/>
      <c r="L702" s="311"/>
      <c r="M702" s="311"/>
      <c r="N702" s="311"/>
      <c r="O702" s="311"/>
      <c r="P702" s="312"/>
      <c r="Q702" s="313"/>
      <c r="R702" s="182" t="str">
        <f ca="1">IF(ISERROR($V702),"",OFFSET('Smelter Look-up'!$C$4,$V702-4,0)&amp;"")</f>
        <v/>
      </c>
      <c r="S702" s="181" t="str">
        <f t="shared" ca="1" si="7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si="71"/>
        <v>0</v>
      </c>
      <c r="AB702" s="228" t="str">
        <f t="shared" si="72"/>
        <v/>
      </c>
    </row>
    <row r="703" spans="1:28" s="227" customFormat="1" ht="20.25">
      <c r="A703" s="314"/>
      <c r="B703" s="306"/>
      <c r="C703" s="307"/>
      <c r="D703" s="308"/>
      <c r="E703" s="306"/>
      <c r="F703" s="306"/>
      <c r="G703" s="306"/>
      <c r="H703" s="309"/>
      <c r="I703" s="310"/>
      <c r="J703" s="310"/>
      <c r="K703" s="311"/>
      <c r="L703" s="311"/>
      <c r="M703" s="311"/>
      <c r="N703" s="311"/>
      <c r="O703" s="311"/>
      <c r="P703" s="312"/>
      <c r="Q703" s="313"/>
      <c r="R703" s="182" t="str">
        <f ca="1">IF(ISERROR($V703),"",OFFSET('Smelter Look-up'!$C$4,$V703-4,0)&amp;"")</f>
        <v/>
      </c>
      <c r="S703" s="181" t="str">
        <f t="shared" ca="1" si="7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si="71"/>
        <v>0</v>
      </c>
      <c r="AB703" s="228" t="str">
        <f t="shared" si="72"/>
        <v/>
      </c>
    </row>
    <row r="704" spans="1:28" s="227" customFormat="1" ht="20.25">
      <c r="A704" s="314"/>
      <c r="B704" s="306"/>
      <c r="C704" s="307"/>
      <c r="D704" s="308"/>
      <c r="E704" s="306"/>
      <c r="F704" s="306"/>
      <c r="G704" s="306"/>
      <c r="H704" s="309"/>
      <c r="I704" s="310"/>
      <c r="J704" s="310"/>
      <c r="K704" s="311"/>
      <c r="L704" s="311"/>
      <c r="M704" s="311"/>
      <c r="N704" s="311"/>
      <c r="O704" s="311"/>
      <c r="P704" s="312"/>
      <c r="Q704" s="313"/>
      <c r="R704" s="182" t="str">
        <f ca="1">IF(ISERROR($V704),"",OFFSET('Smelter Look-up'!$C$4,$V704-4,0)&amp;"")</f>
        <v/>
      </c>
      <c r="S704" s="181" t="str">
        <f t="shared" ca="1" si="7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si="71"/>
        <v>0</v>
      </c>
      <c r="AB704" s="228" t="str">
        <f t="shared" si="72"/>
        <v/>
      </c>
    </row>
    <row r="705" spans="1:28" s="227" customFormat="1" ht="20.25">
      <c r="A705" s="314"/>
      <c r="B705" s="306"/>
      <c r="C705" s="307"/>
      <c r="D705" s="308"/>
      <c r="E705" s="306"/>
      <c r="F705" s="306"/>
      <c r="G705" s="306"/>
      <c r="H705" s="309"/>
      <c r="I705" s="310"/>
      <c r="J705" s="310"/>
      <c r="K705" s="311"/>
      <c r="L705" s="311"/>
      <c r="M705" s="311"/>
      <c r="N705" s="311"/>
      <c r="O705" s="311"/>
      <c r="P705" s="312"/>
      <c r="Q705" s="313"/>
      <c r="R705" s="182" t="str">
        <f ca="1">IF(ISERROR($V705),"",OFFSET('Smelter Look-up'!$C$4,$V705-4,0)&amp;"")</f>
        <v/>
      </c>
      <c r="S705" s="181" t="str">
        <f t="shared" ca="1" si="7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si="71"/>
        <v>0</v>
      </c>
      <c r="AB705" s="228" t="str">
        <f t="shared" si="72"/>
        <v/>
      </c>
    </row>
    <row r="706" spans="1:28" s="227" customFormat="1" ht="20.25">
      <c r="A706" s="314"/>
      <c r="B706" s="306"/>
      <c r="C706" s="307"/>
      <c r="D706" s="308"/>
      <c r="E706" s="306"/>
      <c r="F706" s="306"/>
      <c r="G706" s="306"/>
      <c r="H706" s="309"/>
      <c r="I706" s="310"/>
      <c r="J706" s="310"/>
      <c r="K706" s="311"/>
      <c r="L706" s="311"/>
      <c r="M706" s="311"/>
      <c r="N706" s="311"/>
      <c r="O706" s="311"/>
      <c r="P706" s="312"/>
      <c r="Q706" s="313"/>
      <c r="R706" s="182" t="str">
        <f ca="1">IF(ISERROR($V706),"",OFFSET('Smelter Look-up'!$C$4,$V706-4,0)&amp;"")</f>
        <v/>
      </c>
      <c r="S706" s="181" t="str">
        <f t="shared" ca="1" si="7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si="71"/>
        <v>0</v>
      </c>
      <c r="AB706" s="228" t="str">
        <f t="shared" si="72"/>
        <v/>
      </c>
    </row>
    <row r="707" spans="1:28" s="227" customFormat="1" ht="20.25">
      <c r="A707" s="314"/>
      <c r="B707" s="306"/>
      <c r="C707" s="307"/>
      <c r="D707" s="308"/>
      <c r="E707" s="306"/>
      <c r="F707" s="306"/>
      <c r="G707" s="306"/>
      <c r="H707" s="309"/>
      <c r="I707" s="310"/>
      <c r="J707" s="310"/>
      <c r="K707" s="311"/>
      <c r="L707" s="311"/>
      <c r="M707" s="311"/>
      <c r="N707" s="311"/>
      <c r="O707" s="311"/>
      <c r="P707" s="312"/>
      <c r="Q707" s="313"/>
      <c r="R707" s="182" t="str">
        <f ca="1">IF(ISERROR($V707),"",OFFSET('Smelter Look-up'!$C$4,$V707-4,0)&amp;"")</f>
        <v/>
      </c>
      <c r="S707" s="181" t="str">
        <f t="shared" ca="1" si="7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si="71"/>
        <v>0</v>
      </c>
      <c r="AB707" s="228" t="str">
        <f t="shared" si="72"/>
        <v/>
      </c>
    </row>
    <row r="708" spans="1:28" s="227" customFormat="1" ht="20.25">
      <c r="A708" s="314"/>
      <c r="B708" s="306"/>
      <c r="C708" s="307"/>
      <c r="D708" s="308"/>
      <c r="E708" s="306"/>
      <c r="F708" s="306"/>
      <c r="G708" s="306"/>
      <c r="H708" s="309"/>
      <c r="I708" s="310"/>
      <c r="J708" s="310"/>
      <c r="K708" s="311"/>
      <c r="L708" s="311"/>
      <c r="M708" s="311"/>
      <c r="N708" s="311"/>
      <c r="O708" s="311"/>
      <c r="P708" s="312"/>
      <c r="Q708" s="313"/>
      <c r="R708" s="182" t="str">
        <f ca="1">IF(ISERROR($V708),"",OFFSET('Smelter Look-up'!$C$4,$V708-4,0)&amp;"")</f>
        <v/>
      </c>
      <c r="S708" s="181" t="str">
        <f t="shared" ca="1" si="7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si="71"/>
        <v>0</v>
      </c>
      <c r="AB708" s="228" t="str">
        <f t="shared" si="72"/>
        <v/>
      </c>
    </row>
    <row r="709" spans="1:28" s="227" customFormat="1" ht="20.25">
      <c r="A709" s="314"/>
      <c r="B709" s="306"/>
      <c r="C709" s="307"/>
      <c r="D709" s="308"/>
      <c r="E709" s="306"/>
      <c r="F709" s="306"/>
      <c r="G709" s="306"/>
      <c r="H709" s="309"/>
      <c r="I709" s="310"/>
      <c r="J709" s="310"/>
      <c r="K709" s="311"/>
      <c r="L709" s="311"/>
      <c r="M709" s="311"/>
      <c r="N709" s="311"/>
      <c r="O709" s="311"/>
      <c r="P709" s="312"/>
      <c r="Q709" s="313"/>
      <c r="R709" s="182" t="str">
        <f ca="1">IF(ISERROR($V709),"",OFFSET('Smelter Look-up'!$C$4,$V709-4,0)&amp;"")</f>
        <v/>
      </c>
      <c r="S709" s="181" t="str">
        <f t="shared" ca="1" si="7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si="71"/>
        <v>0</v>
      </c>
      <c r="AB709" s="228" t="str">
        <f t="shared" si="72"/>
        <v/>
      </c>
    </row>
    <row r="710" spans="1:28" s="227" customFormat="1" ht="20.25">
      <c r="A710" s="314"/>
      <c r="B710" s="306"/>
      <c r="C710" s="307"/>
      <c r="D710" s="308"/>
      <c r="E710" s="306"/>
      <c r="F710" s="306"/>
      <c r="G710" s="306"/>
      <c r="H710" s="309"/>
      <c r="I710" s="310"/>
      <c r="J710" s="310"/>
      <c r="K710" s="311"/>
      <c r="L710" s="311"/>
      <c r="M710" s="311"/>
      <c r="N710" s="311"/>
      <c r="O710" s="311"/>
      <c r="P710" s="312"/>
      <c r="Q710" s="313"/>
      <c r="R710" s="182" t="str">
        <f ca="1">IF(ISERROR($V710),"",OFFSET('Smelter Look-up'!$C$4,$V710-4,0)&amp;"")</f>
        <v/>
      </c>
      <c r="S710" s="181" t="str">
        <f t="shared" ca="1" si="7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si="71"/>
        <v>0</v>
      </c>
      <c r="AB710" s="228" t="str">
        <f t="shared" si="72"/>
        <v/>
      </c>
    </row>
    <row r="711" spans="1:28" s="227" customFormat="1" ht="20.25">
      <c r="A711" s="314"/>
      <c r="B711" s="306"/>
      <c r="C711" s="307"/>
      <c r="D711" s="308"/>
      <c r="E711" s="306"/>
      <c r="F711" s="306"/>
      <c r="G711" s="306"/>
      <c r="H711" s="309"/>
      <c r="I711" s="310"/>
      <c r="J711" s="310"/>
      <c r="K711" s="311"/>
      <c r="L711" s="311"/>
      <c r="M711" s="311"/>
      <c r="N711" s="311"/>
      <c r="O711" s="311"/>
      <c r="P711" s="312"/>
      <c r="Q711" s="313"/>
      <c r="R711" s="182" t="str">
        <f ca="1">IF(ISERROR($V711),"",OFFSET('Smelter Look-up'!$C$4,$V711-4,0)&amp;"")</f>
        <v/>
      </c>
      <c r="S711" s="181" t="str">
        <f t="shared" ca="1" si="7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si="71"/>
        <v>0</v>
      </c>
      <c r="AB711" s="228" t="str">
        <f t="shared" si="72"/>
        <v/>
      </c>
    </row>
    <row r="712" spans="1:28" s="227" customFormat="1" ht="20.25">
      <c r="A712" s="314"/>
      <c r="B712" s="306"/>
      <c r="C712" s="307"/>
      <c r="D712" s="308"/>
      <c r="E712" s="306"/>
      <c r="F712" s="306"/>
      <c r="G712" s="306"/>
      <c r="H712" s="309"/>
      <c r="I712" s="310"/>
      <c r="J712" s="310"/>
      <c r="K712" s="311"/>
      <c r="L712" s="311"/>
      <c r="M712" s="311"/>
      <c r="N712" s="311"/>
      <c r="O712" s="311"/>
      <c r="P712" s="312"/>
      <c r="Q712" s="313"/>
      <c r="R712" s="182" t="str">
        <f ca="1">IF(ISERROR($V712),"",OFFSET('Smelter Look-up'!$C$4,$V712-4,0)&amp;"")</f>
        <v/>
      </c>
      <c r="S712" s="181" t="str">
        <f t="shared" ca="1" si="7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si="71"/>
        <v>0</v>
      </c>
      <c r="AB712" s="228" t="str">
        <f t="shared" si="72"/>
        <v/>
      </c>
    </row>
    <row r="713" spans="1:28" s="227" customFormat="1" ht="20.25">
      <c r="A713" s="314"/>
      <c r="B713" s="306"/>
      <c r="C713" s="307"/>
      <c r="D713" s="308"/>
      <c r="E713" s="306"/>
      <c r="F713" s="306"/>
      <c r="G713" s="306"/>
      <c r="H713" s="309"/>
      <c r="I713" s="310"/>
      <c r="J713" s="310"/>
      <c r="K713" s="311"/>
      <c r="L713" s="311"/>
      <c r="M713" s="311"/>
      <c r="N713" s="311"/>
      <c r="O713" s="311"/>
      <c r="P713" s="312"/>
      <c r="Q713" s="313"/>
      <c r="R713" s="182" t="str">
        <f ca="1">IF(ISERROR($V713),"",OFFSET('Smelter Look-up'!$C$4,$V713-4,0)&amp;"")</f>
        <v/>
      </c>
      <c r="S713" s="181" t="str">
        <f t="shared" ca="1" si="7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si="71"/>
        <v>0</v>
      </c>
      <c r="AB713" s="228" t="str">
        <f t="shared" si="72"/>
        <v/>
      </c>
    </row>
    <row r="714" spans="1:28" s="227" customFormat="1" ht="20.25">
      <c r="A714" s="314"/>
      <c r="B714" s="306"/>
      <c r="C714" s="307"/>
      <c r="D714" s="308"/>
      <c r="E714" s="306"/>
      <c r="F714" s="306"/>
      <c r="G714" s="306"/>
      <c r="H714" s="309"/>
      <c r="I714" s="310"/>
      <c r="J714" s="310"/>
      <c r="K714" s="311"/>
      <c r="L714" s="311"/>
      <c r="M714" s="311"/>
      <c r="N714" s="311"/>
      <c r="O714" s="311"/>
      <c r="P714" s="312"/>
      <c r="Q714" s="313"/>
      <c r="R714" s="182" t="str">
        <f ca="1">IF(ISERROR($V714),"",OFFSET('Smelter Look-up'!$C$4,$V714-4,0)&amp;"")</f>
        <v/>
      </c>
      <c r="S714" s="181" t="str">
        <f t="shared" ca="1" si="7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si="71"/>
        <v>0</v>
      </c>
      <c r="AB714" s="228" t="str">
        <f t="shared" si="72"/>
        <v/>
      </c>
    </row>
    <row r="715" spans="1:28" s="227" customFormat="1" ht="20.25">
      <c r="A715" s="314"/>
      <c r="B715" s="306"/>
      <c r="C715" s="307"/>
      <c r="D715" s="308"/>
      <c r="E715" s="306"/>
      <c r="F715" s="306"/>
      <c r="G715" s="306"/>
      <c r="H715" s="309"/>
      <c r="I715" s="310"/>
      <c r="J715" s="310"/>
      <c r="K715" s="311"/>
      <c r="L715" s="311"/>
      <c r="M715" s="311"/>
      <c r="N715" s="311"/>
      <c r="O715" s="311"/>
      <c r="P715" s="312"/>
      <c r="Q715" s="313"/>
      <c r="R715" s="182" t="str">
        <f ca="1">IF(ISERROR($V715),"",OFFSET('Smelter Look-up'!$C$4,$V715-4,0)&amp;"")</f>
        <v/>
      </c>
      <c r="S715" s="181" t="str">
        <f t="shared" ca="1" si="7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si="71"/>
        <v>0</v>
      </c>
      <c r="AB715" s="228" t="str">
        <f t="shared" si="72"/>
        <v/>
      </c>
    </row>
    <row r="716" spans="1:28" s="227" customFormat="1" ht="20.25">
      <c r="A716" s="314"/>
      <c r="B716" s="306"/>
      <c r="C716" s="307"/>
      <c r="D716" s="308"/>
      <c r="E716" s="306"/>
      <c r="F716" s="306"/>
      <c r="G716" s="306"/>
      <c r="H716" s="309"/>
      <c r="I716" s="310"/>
      <c r="J716" s="310"/>
      <c r="K716" s="311"/>
      <c r="L716" s="311"/>
      <c r="M716" s="311"/>
      <c r="N716" s="311"/>
      <c r="O716" s="311"/>
      <c r="P716" s="312"/>
      <c r="Q716" s="313"/>
      <c r="R716" s="182" t="str">
        <f ca="1">IF(ISERROR($V716),"",OFFSET('Smelter Look-up'!$C$4,$V716-4,0)&amp;"")</f>
        <v/>
      </c>
      <c r="S716" s="181" t="str">
        <f t="shared" ca="1" si="7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si="71"/>
        <v>0</v>
      </c>
      <c r="AB716" s="228" t="str">
        <f t="shared" si="72"/>
        <v/>
      </c>
    </row>
    <row r="717" spans="1:28" s="227" customFormat="1" ht="20.25">
      <c r="A717" s="314"/>
      <c r="B717" s="306"/>
      <c r="C717" s="307"/>
      <c r="D717" s="308"/>
      <c r="E717" s="306"/>
      <c r="F717" s="306"/>
      <c r="G717" s="306"/>
      <c r="H717" s="309"/>
      <c r="I717" s="310"/>
      <c r="J717" s="310"/>
      <c r="K717" s="311"/>
      <c r="L717" s="311"/>
      <c r="M717" s="311"/>
      <c r="N717" s="311"/>
      <c r="O717" s="311"/>
      <c r="P717" s="312"/>
      <c r="Q717" s="313"/>
      <c r="R717" s="182" t="str">
        <f ca="1">IF(ISERROR($V717),"",OFFSET('Smelter Look-up'!$C$4,$V717-4,0)&amp;"")</f>
        <v/>
      </c>
      <c r="S717" s="181" t="str">
        <f t="shared" ca="1" si="7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si="71"/>
        <v>0</v>
      </c>
      <c r="AB717" s="228" t="str">
        <f t="shared" si="72"/>
        <v/>
      </c>
    </row>
    <row r="718" spans="1:28" s="227" customFormat="1" ht="20.25">
      <c r="A718" s="314"/>
      <c r="B718" s="306"/>
      <c r="C718" s="307"/>
      <c r="D718" s="308"/>
      <c r="E718" s="306"/>
      <c r="F718" s="306"/>
      <c r="G718" s="306"/>
      <c r="H718" s="309"/>
      <c r="I718" s="310"/>
      <c r="J718" s="310"/>
      <c r="K718" s="311"/>
      <c r="L718" s="311"/>
      <c r="M718" s="311"/>
      <c r="N718" s="311"/>
      <c r="O718" s="311"/>
      <c r="P718" s="312"/>
      <c r="Q718" s="313"/>
      <c r="R718" s="182" t="str">
        <f ca="1">IF(ISERROR($V718),"",OFFSET('Smelter Look-up'!$C$4,$V718-4,0)&amp;"")</f>
        <v/>
      </c>
      <c r="S718" s="181" t="str">
        <f t="shared" ca="1" si="7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si="71"/>
        <v>0</v>
      </c>
      <c r="AB718" s="228" t="str">
        <f t="shared" si="72"/>
        <v/>
      </c>
    </row>
    <row r="719" spans="1:28" s="227" customFormat="1" ht="20.25">
      <c r="A719" s="314"/>
      <c r="B719" s="306"/>
      <c r="C719" s="307"/>
      <c r="D719" s="308"/>
      <c r="E719" s="306"/>
      <c r="F719" s="306"/>
      <c r="G719" s="306"/>
      <c r="H719" s="309"/>
      <c r="I719" s="310"/>
      <c r="J719" s="310"/>
      <c r="K719" s="311"/>
      <c r="L719" s="311"/>
      <c r="M719" s="311"/>
      <c r="N719" s="311"/>
      <c r="O719" s="311"/>
      <c r="P719" s="312"/>
      <c r="Q719" s="313"/>
      <c r="R719" s="182" t="str">
        <f ca="1">IF(ISERROR($V719),"",OFFSET('Smelter Look-up'!$C$4,$V719-4,0)&amp;"")</f>
        <v/>
      </c>
      <c r="S719" s="181" t="str">
        <f t="shared" ca="1" si="7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si="71"/>
        <v>0</v>
      </c>
      <c r="AB719" s="228" t="str">
        <f t="shared" si="72"/>
        <v/>
      </c>
    </row>
    <row r="720" spans="1:28" s="227" customFormat="1" ht="20.25">
      <c r="A720" s="314"/>
      <c r="B720" s="306"/>
      <c r="C720" s="307"/>
      <c r="D720" s="308"/>
      <c r="E720" s="306"/>
      <c r="F720" s="306"/>
      <c r="G720" s="306"/>
      <c r="H720" s="309"/>
      <c r="I720" s="310"/>
      <c r="J720" s="310"/>
      <c r="K720" s="311"/>
      <c r="L720" s="311"/>
      <c r="M720" s="311"/>
      <c r="N720" s="311"/>
      <c r="O720" s="311"/>
      <c r="P720" s="312"/>
      <c r="Q720" s="313"/>
      <c r="R720" s="182" t="str">
        <f ca="1">IF(ISERROR($V720),"",OFFSET('Smelter Look-up'!$C$4,$V720-4,0)&amp;"")</f>
        <v/>
      </c>
      <c r="S720" s="181" t="str">
        <f t="shared" ca="1" si="7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si="71"/>
        <v>0</v>
      </c>
      <c r="AB720" s="228" t="str">
        <f t="shared" si="72"/>
        <v/>
      </c>
    </row>
    <row r="721" spans="1:28" s="227" customFormat="1" ht="20.25">
      <c r="A721" s="314"/>
      <c r="B721" s="306"/>
      <c r="C721" s="307"/>
      <c r="D721" s="308"/>
      <c r="E721" s="306"/>
      <c r="F721" s="306"/>
      <c r="G721" s="306"/>
      <c r="H721" s="309"/>
      <c r="I721" s="310"/>
      <c r="J721" s="310"/>
      <c r="K721" s="311"/>
      <c r="L721" s="311"/>
      <c r="M721" s="311"/>
      <c r="N721" s="311"/>
      <c r="O721" s="311"/>
      <c r="P721" s="312"/>
      <c r="Q721" s="313"/>
      <c r="R721" s="182" t="str">
        <f ca="1">IF(ISERROR($V721),"",OFFSET('Smelter Look-up'!$C$4,$V721-4,0)&amp;"")</f>
        <v/>
      </c>
      <c r="S721" s="181" t="str">
        <f t="shared" ca="1" si="7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si="71"/>
        <v>0</v>
      </c>
      <c r="AB721" s="228" t="str">
        <f t="shared" si="72"/>
        <v/>
      </c>
    </row>
    <row r="722" spans="1:28" s="227" customFormat="1" ht="20.25">
      <c r="A722" s="314"/>
      <c r="B722" s="306"/>
      <c r="C722" s="307"/>
      <c r="D722" s="308"/>
      <c r="E722" s="306"/>
      <c r="F722" s="306"/>
      <c r="G722" s="306"/>
      <c r="H722" s="309"/>
      <c r="I722" s="310"/>
      <c r="J722" s="310"/>
      <c r="K722" s="311"/>
      <c r="L722" s="311"/>
      <c r="M722" s="311"/>
      <c r="N722" s="311"/>
      <c r="O722" s="311"/>
      <c r="P722" s="312"/>
      <c r="Q722" s="313"/>
      <c r="R722" s="182" t="str">
        <f ca="1">IF(ISERROR($V722),"",OFFSET('Smelter Look-up'!$C$4,$V722-4,0)&amp;"")</f>
        <v/>
      </c>
      <c r="S722" s="181" t="str">
        <f t="shared" ca="1" si="7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si="71"/>
        <v>0</v>
      </c>
      <c r="AB722" s="228" t="str">
        <f t="shared" si="72"/>
        <v/>
      </c>
    </row>
    <row r="723" spans="1:28" s="227" customFormat="1" ht="20.25">
      <c r="A723" s="314"/>
      <c r="B723" s="306"/>
      <c r="C723" s="307"/>
      <c r="D723" s="308"/>
      <c r="E723" s="306"/>
      <c r="F723" s="306"/>
      <c r="G723" s="306"/>
      <c r="H723" s="309"/>
      <c r="I723" s="310"/>
      <c r="J723" s="310"/>
      <c r="K723" s="311"/>
      <c r="L723" s="311"/>
      <c r="M723" s="311"/>
      <c r="N723" s="311"/>
      <c r="O723" s="311"/>
      <c r="P723" s="312"/>
      <c r="Q723" s="313"/>
      <c r="R723" s="182" t="str">
        <f ca="1">IF(ISERROR($V723),"",OFFSET('Smelter Look-up'!$C$4,$V723-4,0)&amp;"")</f>
        <v/>
      </c>
      <c r="S723" s="181" t="str">
        <f t="shared" ca="1" si="7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si="71"/>
        <v>0</v>
      </c>
      <c r="AB723" s="228" t="str">
        <f t="shared" si="72"/>
        <v/>
      </c>
    </row>
    <row r="724" spans="1:28" s="227" customFormat="1" ht="20.25">
      <c r="A724" s="314"/>
      <c r="B724" s="306"/>
      <c r="C724" s="307"/>
      <c r="D724" s="308"/>
      <c r="E724" s="306"/>
      <c r="F724" s="306"/>
      <c r="G724" s="306"/>
      <c r="H724" s="309"/>
      <c r="I724" s="310"/>
      <c r="J724" s="310"/>
      <c r="K724" s="311"/>
      <c r="L724" s="311"/>
      <c r="M724" s="311"/>
      <c r="N724" s="311"/>
      <c r="O724" s="311"/>
      <c r="P724" s="312"/>
      <c r="Q724" s="313"/>
      <c r="R724" s="182" t="str">
        <f ca="1">IF(ISERROR($V724),"",OFFSET('Smelter Look-up'!$C$4,$V724-4,0)&amp;"")</f>
        <v/>
      </c>
      <c r="S724" s="181" t="str">
        <f t="shared" ca="1" si="7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si="71"/>
        <v>0</v>
      </c>
      <c r="AB724" s="228" t="str">
        <f t="shared" si="72"/>
        <v/>
      </c>
    </row>
    <row r="725" spans="1:28" s="227" customFormat="1" ht="20.25">
      <c r="A725" s="314"/>
      <c r="B725" s="306"/>
      <c r="C725" s="307"/>
      <c r="D725" s="308"/>
      <c r="E725" s="306"/>
      <c r="F725" s="306"/>
      <c r="G725" s="306"/>
      <c r="H725" s="309"/>
      <c r="I725" s="310"/>
      <c r="J725" s="310"/>
      <c r="K725" s="311"/>
      <c r="L725" s="311"/>
      <c r="M725" s="311"/>
      <c r="N725" s="311"/>
      <c r="O725" s="311"/>
      <c r="P725" s="312"/>
      <c r="Q725" s="313"/>
      <c r="R725" s="182" t="str">
        <f ca="1">IF(ISERROR($V725),"",OFFSET('Smelter Look-up'!$C$4,$V725-4,0)&amp;"")</f>
        <v/>
      </c>
      <c r="S725" s="181" t="str">
        <f t="shared" ca="1" si="7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si="71"/>
        <v>0</v>
      </c>
      <c r="AB725" s="228" t="str">
        <f t="shared" si="72"/>
        <v/>
      </c>
    </row>
    <row r="726" spans="1:28" s="227" customFormat="1" ht="20.25">
      <c r="A726" s="314"/>
      <c r="B726" s="306"/>
      <c r="C726" s="307"/>
      <c r="D726" s="308"/>
      <c r="E726" s="306"/>
      <c r="F726" s="306"/>
      <c r="G726" s="306"/>
      <c r="H726" s="309"/>
      <c r="I726" s="310"/>
      <c r="J726" s="310"/>
      <c r="K726" s="311"/>
      <c r="L726" s="311"/>
      <c r="M726" s="311"/>
      <c r="N726" s="311"/>
      <c r="O726" s="311"/>
      <c r="P726" s="312"/>
      <c r="Q726" s="313"/>
      <c r="R726" s="182" t="str">
        <f ca="1">IF(ISERROR($V726),"",OFFSET('Smelter Look-up'!$C$4,$V726-4,0)&amp;"")</f>
        <v/>
      </c>
      <c r="S726" s="181" t="str">
        <f t="shared" ca="1" si="7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si="71"/>
        <v>0</v>
      </c>
      <c r="AB726" s="228" t="str">
        <f t="shared" si="72"/>
        <v/>
      </c>
    </row>
    <row r="727" spans="1:28" s="227" customFormat="1" ht="20.25">
      <c r="A727" s="314"/>
      <c r="B727" s="306"/>
      <c r="C727" s="307"/>
      <c r="D727" s="308"/>
      <c r="E727" s="306"/>
      <c r="F727" s="306"/>
      <c r="G727" s="306"/>
      <c r="H727" s="309"/>
      <c r="I727" s="310"/>
      <c r="J727" s="310"/>
      <c r="K727" s="311"/>
      <c r="L727" s="311"/>
      <c r="M727" s="311"/>
      <c r="N727" s="311"/>
      <c r="O727" s="311"/>
      <c r="P727" s="312"/>
      <c r="Q727" s="313"/>
      <c r="R727" s="182" t="str">
        <f ca="1">IF(ISERROR($V727),"",OFFSET('Smelter Look-up'!$C$4,$V727-4,0)&amp;"")</f>
        <v/>
      </c>
      <c r="S727" s="181" t="str">
        <f t="shared" ca="1" si="7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si="71"/>
        <v>0</v>
      </c>
      <c r="AB727" s="228" t="str">
        <f t="shared" si="7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71"/>
        <v>0</v>
      </c>
      <c r="AB728" s="228" t="str">
        <f t="shared" si="7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71"/>
        <v>0</v>
      </c>
      <c r="AB729" s="228" t="str">
        <f t="shared" si="7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7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71"/>
        <v>0</v>
      </c>
      <c r="AB730" s="228" t="str">
        <f t="shared" si="7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71"/>
        <v>0</v>
      </c>
      <c r="AB731" s="228" t="str">
        <f t="shared" si="7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73">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4">IF(AND(C732="Smelter not listed",OR(LEN(D732)=0,LEN(E732)=0)),1,0)</f>
        <v>0</v>
      </c>
      <c r="AB732" s="228" t="str">
        <f t="shared" ref="AB732:AB762" si="7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4"/>
        <v>0</v>
      </c>
      <c r="AB733" s="228" t="str">
        <f t="shared" si="7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4"/>
        <v>0</v>
      </c>
      <c r="AB734" s="228" t="str">
        <f t="shared" si="7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4"/>
        <v>0</v>
      </c>
      <c r="AB735" s="228" t="str">
        <f t="shared" si="7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4"/>
        <v>0</v>
      </c>
      <c r="AB736" s="228" t="str">
        <f t="shared" si="7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4"/>
        <v>0</v>
      </c>
      <c r="AB737" s="228" t="str">
        <f t="shared" si="7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4"/>
        <v>0</v>
      </c>
      <c r="AB738" s="228" t="str">
        <f t="shared" si="7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4"/>
        <v>0</v>
      </c>
      <c r="AB739" s="228" t="str">
        <f t="shared" si="7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4"/>
        <v>0</v>
      </c>
      <c r="AB740" s="228" t="str">
        <f t="shared" si="7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4"/>
        <v>0</v>
      </c>
      <c r="AB741" s="228" t="str">
        <f t="shared" si="7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4"/>
        <v>0</v>
      </c>
      <c r="AB742" s="228" t="str">
        <f t="shared" si="7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4"/>
        <v>0</v>
      </c>
      <c r="AB743" s="228" t="str">
        <f t="shared" si="7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4"/>
        <v>0</v>
      </c>
      <c r="AB744" s="228" t="str">
        <f t="shared" si="7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7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4"/>
        <v>0</v>
      </c>
      <c r="AB745" s="228" t="str">
        <f t="shared" si="7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7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4"/>
        <v>0</v>
      </c>
      <c r="AB746" s="228" t="str">
        <f t="shared" si="7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4"/>
        <v>0</v>
      </c>
      <c r="AB747" s="228" t="str">
        <f t="shared" si="7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4"/>
        <v>0</v>
      </c>
      <c r="AB748" s="228" t="str">
        <f t="shared" si="7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4"/>
        <v>0</v>
      </c>
      <c r="AB749" s="228" t="str">
        <f t="shared" si="7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4"/>
        <v>0</v>
      </c>
      <c r="AB750" s="228" t="str">
        <f t="shared" si="7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4"/>
        <v>0</v>
      </c>
      <c r="AB751" s="228" t="str">
        <f t="shared" si="7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4"/>
        <v>0</v>
      </c>
      <c r="AB752" s="228" t="str">
        <f t="shared" si="7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4"/>
        <v>0</v>
      </c>
      <c r="AB753" s="228" t="str">
        <f t="shared" si="7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4"/>
        <v>0</v>
      </c>
      <c r="AB754" s="228" t="str">
        <f t="shared" si="7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4"/>
        <v>0</v>
      </c>
      <c r="AB755" s="228" t="str">
        <f t="shared" si="7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4"/>
        <v>0</v>
      </c>
      <c r="AB756" s="228" t="str">
        <f t="shared" si="7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4"/>
        <v>0</v>
      </c>
      <c r="AB757" s="228" t="str">
        <f t="shared" si="7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4"/>
        <v>0</v>
      </c>
      <c r="AB758" s="228" t="str">
        <f t="shared" si="7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4"/>
        <v>0</v>
      </c>
      <c r="AB759" s="228" t="str">
        <f t="shared" si="7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4"/>
        <v>0</v>
      </c>
      <c r="AB760" s="228" t="str">
        <f t="shared" si="7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4"/>
        <v>0</v>
      </c>
      <c r="AB761" s="228" t="str">
        <f t="shared" si="7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4"/>
        <v>0</v>
      </c>
      <c r="AB762" s="228" t="str">
        <f t="shared" si="7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76">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77">IF(AND(C763="Smelter not listed",OR(LEN(D763)=0,LEN(E763)=0)),1,0)</f>
        <v>0</v>
      </c>
      <c r="AB763" s="228" t="str">
        <f t="shared" ref="AB763" si="78">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9">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80">IF(AND(C764="Smelter not listed",OR(LEN(D764)=0,LEN(E764)=0)),1,0)</f>
        <v>0</v>
      </c>
      <c r="AB764" s="228" t="str">
        <f t="shared" ref="AB764:AB795" si="81">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80"/>
        <v>0</v>
      </c>
      <c r="AB765" s="228" t="str">
        <f t="shared" si="8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80"/>
        <v>0</v>
      </c>
      <c r="AB766" s="228" t="str">
        <f t="shared" si="8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80"/>
        <v>0</v>
      </c>
      <c r="AB767" s="228" t="str">
        <f t="shared" si="8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80"/>
        <v>0</v>
      </c>
      <c r="AB768" s="228" t="str">
        <f t="shared" si="8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80"/>
        <v>0</v>
      </c>
      <c r="AB769" s="228" t="str">
        <f t="shared" si="8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80"/>
        <v>0</v>
      </c>
      <c r="AB770" s="228" t="str">
        <f t="shared" si="8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80"/>
        <v>0</v>
      </c>
      <c r="AB771" s="228" t="str">
        <f t="shared" si="8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80"/>
        <v>0</v>
      </c>
      <c r="AB772" s="228" t="str">
        <f t="shared" si="8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80"/>
        <v>0</v>
      </c>
      <c r="AB773" s="228" t="str">
        <f t="shared" si="8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80"/>
        <v>0</v>
      </c>
      <c r="AB774" s="228" t="str">
        <f t="shared" si="8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80"/>
        <v>0</v>
      </c>
      <c r="AB775" s="228" t="str">
        <f t="shared" si="8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80"/>
        <v>0</v>
      </c>
      <c r="AB776" s="228" t="str">
        <f t="shared" si="8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80"/>
        <v>0</v>
      </c>
      <c r="AB777" s="228" t="str">
        <f t="shared" si="8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80"/>
        <v>0</v>
      </c>
      <c r="AB778" s="228" t="str">
        <f t="shared" si="8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80"/>
        <v>0</v>
      </c>
      <c r="AB779" s="228" t="str">
        <f t="shared" si="8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80"/>
        <v>0</v>
      </c>
      <c r="AB780" s="228" t="str">
        <f t="shared" si="8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80"/>
        <v>0</v>
      </c>
      <c r="AB781" s="228" t="str">
        <f t="shared" si="8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80"/>
        <v>0</v>
      </c>
      <c r="AB782" s="228" t="str">
        <f t="shared" si="8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80"/>
        <v>0</v>
      </c>
      <c r="AB783" s="228" t="str">
        <f t="shared" si="8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80"/>
        <v>0</v>
      </c>
      <c r="AB784" s="228" t="str">
        <f t="shared" si="8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80"/>
        <v>0</v>
      </c>
      <c r="AB785" s="228" t="str">
        <f t="shared" si="8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80"/>
        <v>0</v>
      </c>
      <c r="AB786" s="228" t="str">
        <f t="shared" si="8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80"/>
        <v>0</v>
      </c>
      <c r="AB787" s="228" t="str">
        <f t="shared" si="8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80"/>
        <v>0</v>
      </c>
      <c r="AB788" s="228" t="str">
        <f t="shared" si="8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80"/>
        <v>0</v>
      </c>
      <c r="AB789" s="228" t="str">
        <f t="shared" si="8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80"/>
        <v>0</v>
      </c>
      <c r="AB790" s="228" t="str">
        <f t="shared" si="8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80"/>
        <v>0</v>
      </c>
      <c r="AB791" s="228" t="str">
        <f t="shared" si="8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80"/>
        <v>0</v>
      </c>
      <c r="AB792" s="228" t="str">
        <f t="shared" si="8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80"/>
        <v>0</v>
      </c>
      <c r="AB793" s="228" t="str">
        <f t="shared" si="8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80"/>
        <v>0</v>
      </c>
      <c r="AB794" s="228" t="str">
        <f t="shared" si="8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80"/>
        <v>0</v>
      </c>
      <c r="AB795" s="228" t="str">
        <f t="shared" si="8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82">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83">IF(AND(C796="Smelter not listed",OR(LEN(D796)=0,LEN(E796)=0)),1,0)</f>
        <v>0</v>
      </c>
      <c r="AB796" s="228" t="str">
        <f t="shared" ref="AB796:AB826" si="84">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8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83"/>
        <v>0</v>
      </c>
      <c r="AB797" s="228" t="str">
        <f t="shared" si="8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8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83"/>
        <v>0</v>
      </c>
      <c r="AB798" s="228" t="str">
        <f t="shared" si="8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8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83"/>
        <v>0</v>
      </c>
      <c r="AB799" s="228" t="str">
        <f t="shared" si="8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8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83"/>
        <v>0</v>
      </c>
      <c r="AB800" s="228" t="str">
        <f t="shared" si="8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8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83"/>
        <v>0</v>
      </c>
      <c r="AB801" s="228" t="str">
        <f t="shared" si="8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8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83"/>
        <v>0</v>
      </c>
      <c r="AB802" s="228" t="str">
        <f t="shared" si="8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8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83"/>
        <v>0</v>
      </c>
      <c r="AB803" s="228" t="str">
        <f t="shared" si="8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8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83"/>
        <v>0</v>
      </c>
      <c r="AB804" s="228" t="str">
        <f t="shared" si="8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8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83"/>
        <v>0</v>
      </c>
      <c r="AB805" s="228" t="str">
        <f t="shared" si="8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8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83"/>
        <v>0</v>
      </c>
      <c r="AB806" s="228" t="str">
        <f t="shared" si="8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8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83"/>
        <v>0</v>
      </c>
      <c r="AB807" s="228" t="str">
        <f t="shared" si="8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8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83"/>
        <v>0</v>
      </c>
      <c r="AB808" s="228" t="str">
        <f t="shared" si="8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8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83"/>
        <v>0</v>
      </c>
      <c r="AB809" s="228" t="str">
        <f t="shared" si="8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8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83"/>
        <v>0</v>
      </c>
      <c r="AB810" s="228" t="str">
        <f t="shared" si="8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8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83"/>
        <v>0</v>
      </c>
      <c r="AB811" s="228" t="str">
        <f t="shared" si="8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8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83"/>
        <v>0</v>
      </c>
      <c r="AB812" s="228" t="str">
        <f t="shared" si="8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8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83"/>
        <v>0</v>
      </c>
      <c r="AB813" s="228" t="str">
        <f t="shared" si="8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8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83"/>
        <v>0</v>
      </c>
      <c r="AB814" s="228" t="str">
        <f t="shared" si="8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8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83"/>
        <v>0</v>
      </c>
      <c r="AB815" s="228" t="str">
        <f t="shared" si="8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8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83"/>
        <v>0</v>
      </c>
      <c r="AB816" s="228" t="str">
        <f t="shared" si="8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8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83"/>
        <v>0</v>
      </c>
      <c r="AB817" s="228" t="str">
        <f t="shared" si="8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8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83"/>
        <v>0</v>
      </c>
      <c r="AB818" s="228" t="str">
        <f t="shared" si="8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8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83"/>
        <v>0</v>
      </c>
      <c r="AB819" s="228" t="str">
        <f t="shared" si="8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8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83"/>
        <v>0</v>
      </c>
      <c r="AB820" s="228" t="str">
        <f t="shared" si="8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8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83"/>
        <v>0</v>
      </c>
      <c r="AB821" s="228" t="str">
        <f t="shared" si="8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8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83"/>
        <v>0</v>
      </c>
      <c r="AB822" s="228" t="str">
        <f t="shared" si="8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8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83"/>
        <v>0</v>
      </c>
      <c r="AB823" s="228" t="str">
        <f t="shared" si="8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8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83"/>
        <v>0</v>
      </c>
      <c r="AB824" s="228" t="str">
        <f t="shared" si="8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8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83"/>
        <v>0</v>
      </c>
      <c r="AB825" s="228" t="str">
        <f t="shared" si="8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8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83"/>
        <v>0</v>
      </c>
      <c r="AB826" s="228" t="str">
        <f t="shared" si="8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85">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86">IF(AND(C827="Smelter not listed",OR(LEN(D827)=0,LEN(E827)=0)),1,0)</f>
        <v>0</v>
      </c>
      <c r="AB827" s="228" t="str">
        <f t="shared" ref="AB827" si="87">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8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89">IF(AND(C828="Smelter not listed",OR(LEN(D828)=0,LEN(E828)=0)),1,0)</f>
        <v>0</v>
      </c>
      <c r="AB828" s="228" t="str">
        <f t="shared" ref="AB828:AB859" si="9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8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89"/>
        <v>0</v>
      </c>
      <c r="AB829" s="228" t="str">
        <f t="shared" si="9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8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89"/>
        <v>0</v>
      </c>
      <c r="AB830" s="228" t="str">
        <f t="shared" si="9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8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89"/>
        <v>0</v>
      </c>
      <c r="AB831" s="228" t="str">
        <f t="shared" si="9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8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89"/>
        <v>0</v>
      </c>
      <c r="AB832" s="228" t="str">
        <f t="shared" si="9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8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89"/>
        <v>0</v>
      </c>
      <c r="AB833" s="228" t="str">
        <f t="shared" si="9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8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89"/>
        <v>0</v>
      </c>
      <c r="AB834" s="228" t="str">
        <f t="shared" si="9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8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89"/>
        <v>0</v>
      </c>
      <c r="AB835" s="228" t="str">
        <f t="shared" si="9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8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89"/>
        <v>0</v>
      </c>
      <c r="AB836" s="228" t="str">
        <f t="shared" si="9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8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89"/>
        <v>0</v>
      </c>
      <c r="AB837" s="228" t="str">
        <f t="shared" si="9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8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89"/>
        <v>0</v>
      </c>
      <c r="AB838" s="228" t="str">
        <f t="shared" si="9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8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89"/>
        <v>0</v>
      </c>
      <c r="AB839" s="228" t="str">
        <f t="shared" si="9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8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89"/>
        <v>0</v>
      </c>
      <c r="AB840" s="228" t="str">
        <f t="shared" si="9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8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89"/>
        <v>0</v>
      </c>
      <c r="AB841" s="228" t="str">
        <f t="shared" si="9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8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89"/>
        <v>0</v>
      </c>
      <c r="AB842" s="228" t="str">
        <f t="shared" si="9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8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89"/>
        <v>0</v>
      </c>
      <c r="AB843" s="228" t="str">
        <f t="shared" si="9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8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89"/>
        <v>0</v>
      </c>
      <c r="AB844" s="228" t="str">
        <f t="shared" si="9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8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89"/>
        <v>0</v>
      </c>
      <c r="AB845" s="228" t="str">
        <f t="shared" si="9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8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89"/>
        <v>0</v>
      </c>
      <c r="AB846" s="228" t="str">
        <f t="shared" si="9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8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89"/>
        <v>0</v>
      </c>
      <c r="AB847" s="228" t="str">
        <f t="shared" si="9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8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89"/>
        <v>0</v>
      </c>
      <c r="AB848" s="228" t="str">
        <f t="shared" si="9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8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89"/>
        <v>0</v>
      </c>
      <c r="AB849" s="228" t="str">
        <f t="shared" si="9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8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89"/>
        <v>0</v>
      </c>
      <c r="AB850" s="228" t="str">
        <f t="shared" si="9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8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89"/>
        <v>0</v>
      </c>
      <c r="AB851" s="228" t="str">
        <f t="shared" si="9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8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89"/>
        <v>0</v>
      </c>
      <c r="AB852" s="228" t="str">
        <f t="shared" si="9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8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89"/>
        <v>0</v>
      </c>
      <c r="AB853" s="228" t="str">
        <f t="shared" si="9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8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89"/>
        <v>0</v>
      </c>
      <c r="AB854" s="228" t="str">
        <f t="shared" si="9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8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89"/>
        <v>0</v>
      </c>
      <c r="AB855" s="228" t="str">
        <f t="shared" si="9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89"/>
        <v>0</v>
      </c>
      <c r="AB856" s="228" t="str">
        <f t="shared" si="9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89"/>
        <v>0</v>
      </c>
      <c r="AB857" s="228" t="str">
        <f t="shared" si="9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8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89"/>
        <v>0</v>
      </c>
      <c r="AB858" s="228" t="str">
        <f t="shared" si="9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8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89"/>
        <v>0</v>
      </c>
      <c r="AB859" s="228" t="str">
        <f t="shared" si="9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9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92">IF(AND(C860="Smelter not listed",OR(LEN(D860)=0,LEN(E860)=0)),1,0)</f>
        <v>0</v>
      </c>
      <c r="AB860" s="228" t="str">
        <f t="shared" ref="AB860:AB890" si="9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92"/>
        <v>0</v>
      </c>
      <c r="AB861" s="228" t="str">
        <f t="shared" si="9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92"/>
        <v>0</v>
      </c>
      <c r="AB862" s="228" t="str">
        <f t="shared" si="9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92"/>
        <v>0</v>
      </c>
      <c r="AB863" s="228" t="str">
        <f t="shared" si="9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92"/>
        <v>0</v>
      </c>
      <c r="AB864" s="228" t="str">
        <f t="shared" si="9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92"/>
        <v>0</v>
      </c>
      <c r="AB865" s="228" t="str">
        <f t="shared" si="9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92"/>
        <v>0</v>
      </c>
      <c r="AB866" s="228" t="str">
        <f t="shared" si="9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92"/>
        <v>0</v>
      </c>
      <c r="AB867" s="228" t="str">
        <f t="shared" si="9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92"/>
        <v>0</v>
      </c>
      <c r="AB868" s="228" t="str">
        <f t="shared" si="9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92"/>
        <v>0</v>
      </c>
      <c r="AB869" s="228" t="str">
        <f t="shared" si="9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92"/>
        <v>0</v>
      </c>
      <c r="AB870" s="228" t="str">
        <f t="shared" si="9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92"/>
        <v>0</v>
      </c>
      <c r="AB871" s="228" t="str">
        <f t="shared" si="9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92"/>
        <v>0</v>
      </c>
      <c r="AB872" s="228" t="str">
        <f t="shared" si="9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9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92"/>
        <v>0</v>
      </c>
      <c r="AB873" s="228" t="str">
        <f t="shared" si="9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9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92"/>
        <v>0</v>
      </c>
      <c r="AB874" s="228" t="str">
        <f t="shared" si="9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92"/>
        <v>0</v>
      </c>
      <c r="AB875" s="228" t="str">
        <f t="shared" si="9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92"/>
        <v>0</v>
      </c>
      <c r="AB876" s="228" t="str">
        <f t="shared" si="9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92"/>
        <v>0</v>
      </c>
      <c r="AB877" s="228" t="str">
        <f t="shared" si="9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92"/>
        <v>0</v>
      </c>
      <c r="AB878" s="228" t="str">
        <f t="shared" si="9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92"/>
        <v>0</v>
      </c>
      <c r="AB879" s="228" t="str">
        <f t="shared" si="9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92"/>
        <v>0</v>
      </c>
      <c r="AB880" s="228" t="str">
        <f t="shared" si="9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92"/>
        <v>0</v>
      </c>
      <c r="AB881" s="228" t="str">
        <f t="shared" si="9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92"/>
        <v>0</v>
      </c>
      <c r="AB882" s="228" t="str">
        <f t="shared" si="9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92"/>
        <v>0</v>
      </c>
      <c r="AB883" s="228" t="str">
        <f t="shared" si="9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92"/>
        <v>0</v>
      </c>
      <c r="AB884" s="228" t="str">
        <f t="shared" si="9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92"/>
        <v>0</v>
      </c>
      <c r="AB885" s="228" t="str">
        <f t="shared" si="9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92"/>
        <v>0</v>
      </c>
      <c r="AB886" s="228" t="str">
        <f t="shared" si="9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92"/>
        <v>0</v>
      </c>
      <c r="AB887" s="228" t="str">
        <f t="shared" si="9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92"/>
        <v>0</v>
      </c>
      <c r="AB888" s="228" t="str">
        <f t="shared" si="9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9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92"/>
        <v>0</v>
      </c>
      <c r="AB889" s="228" t="str">
        <f t="shared" si="9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9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92"/>
        <v>0</v>
      </c>
      <c r="AB890" s="228" t="str">
        <f t="shared" si="9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94">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95">IF(AND(C891="Smelter not listed",OR(LEN(D891)=0,LEN(E891)=0)),1,0)</f>
        <v>0</v>
      </c>
      <c r="AB891" s="228" t="str">
        <f t="shared" ref="AB891" si="96">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97">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98">IF(AND(C892="Smelter not listed",OR(LEN(D892)=0,LEN(E892)=0)),1,0)</f>
        <v>0</v>
      </c>
      <c r="AB892" s="228" t="str">
        <f t="shared" ref="AB892:AB923" si="99">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9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98"/>
        <v>0</v>
      </c>
      <c r="AB893" s="228" t="str">
        <f t="shared" si="9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9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98"/>
        <v>0</v>
      </c>
      <c r="AB894" s="228" t="str">
        <f t="shared" si="9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9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98"/>
        <v>0</v>
      </c>
      <c r="AB895" s="228" t="str">
        <f t="shared" si="9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9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98"/>
        <v>0</v>
      </c>
      <c r="AB896" s="228" t="str">
        <f t="shared" si="9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9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98"/>
        <v>0</v>
      </c>
      <c r="AB897" s="228" t="str">
        <f t="shared" si="9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9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98"/>
        <v>0</v>
      </c>
      <c r="AB898" s="228" t="str">
        <f t="shared" si="9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9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98"/>
        <v>0</v>
      </c>
      <c r="AB899" s="228" t="str">
        <f t="shared" si="9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9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98"/>
        <v>0</v>
      </c>
      <c r="AB900" s="228" t="str">
        <f t="shared" si="9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9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98"/>
        <v>0</v>
      </c>
      <c r="AB901" s="228" t="str">
        <f t="shared" si="9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9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98"/>
        <v>0</v>
      </c>
      <c r="AB902" s="228" t="str">
        <f t="shared" si="9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9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98"/>
        <v>0</v>
      </c>
      <c r="AB903" s="228" t="str">
        <f t="shared" si="9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9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98"/>
        <v>0</v>
      </c>
      <c r="AB904" s="228" t="str">
        <f t="shared" si="9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9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98"/>
        <v>0</v>
      </c>
      <c r="AB905" s="228" t="str">
        <f t="shared" si="9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9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98"/>
        <v>0</v>
      </c>
      <c r="AB906" s="228" t="str">
        <f t="shared" si="9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9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98"/>
        <v>0</v>
      </c>
      <c r="AB907" s="228" t="str">
        <f t="shared" si="9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9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98"/>
        <v>0</v>
      </c>
      <c r="AB908" s="228" t="str">
        <f t="shared" si="9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9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98"/>
        <v>0</v>
      </c>
      <c r="AB909" s="228" t="str">
        <f t="shared" si="9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9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98"/>
        <v>0</v>
      </c>
      <c r="AB910" s="228" t="str">
        <f t="shared" si="9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9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98"/>
        <v>0</v>
      </c>
      <c r="AB911" s="228" t="str">
        <f t="shared" si="9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9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98"/>
        <v>0</v>
      </c>
      <c r="AB912" s="228" t="str">
        <f t="shared" si="9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9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98"/>
        <v>0</v>
      </c>
      <c r="AB913" s="228" t="str">
        <f t="shared" si="9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9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98"/>
        <v>0</v>
      </c>
      <c r="AB914" s="228" t="str">
        <f t="shared" si="9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9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98"/>
        <v>0</v>
      </c>
      <c r="AB915" s="228" t="str">
        <f t="shared" si="9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9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98"/>
        <v>0</v>
      </c>
      <c r="AB916" s="228" t="str">
        <f t="shared" si="9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9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98"/>
        <v>0</v>
      </c>
      <c r="AB917" s="228" t="str">
        <f t="shared" si="9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9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98"/>
        <v>0</v>
      </c>
      <c r="AB918" s="228" t="str">
        <f t="shared" si="9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9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98"/>
        <v>0</v>
      </c>
      <c r="AB919" s="228" t="str">
        <f t="shared" si="9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9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98"/>
        <v>0</v>
      </c>
      <c r="AB920" s="228" t="str">
        <f t="shared" si="9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9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98"/>
        <v>0</v>
      </c>
      <c r="AB921" s="228" t="str">
        <f t="shared" si="9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9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98"/>
        <v>0</v>
      </c>
      <c r="AB922" s="228" t="str">
        <f t="shared" si="9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9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98"/>
        <v>0</v>
      </c>
      <c r="AB923" s="228" t="str">
        <f t="shared" si="9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00">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01">IF(AND(C924="Smelter not listed",OR(LEN(D924)=0,LEN(E924)=0)),1,0)</f>
        <v>0</v>
      </c>
      <c r="AB924" s="228" t="str">
        <f t="shared" ref="AB924:AB954" si="102">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0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01"/>
        <v>0</v>
      </c>
      <c r="AB925" s="228" t="str">
        <f t="shared" si="10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0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01"/>
        <v>0</v>
      </c>
      <c r="AB926" s="228" t="str">
        <f t="shared" si="10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0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01"/>
        <v>0</v>
      </c>
      <c r="AB927" s="228" t="str">
        <f t="shared" si="10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0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01"/>
        <v>0</v>
      </c>
      <c r="AB928" s="228" t="str">
        <f t="shared" si="10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0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01"/>
        <v>0</v>
      </c>
      <c r="AB929" s="228" t="str">
        <f t="shared" si="10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0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01"/>
        <v>0</v>
      </c>
      <c r="AB930" s="228" t="str">
        <f t="shared" si="10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0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01"/>
        <v>0</v>
      </c>
      <c r="AB931" s="228" t="str">
        <f t="shared" si="10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0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01"/>
        <v>0</v>
      </c>
      <c r="AB932" s="228" t="str">
        <f t="shared" si="10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0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01"/>
        <v>0</v>
      </c>
      <c r="AB933" s="228" t="str">
        <f t="shared" si="10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0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01"/>
        <v>0</v>
      </c>
      <c r="AB934" s="228" t="str">
        <f t="shared" si="10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0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01"/>
        <v>0</v>
      </c>
      <c r="AB935" s="228" t="str">
        <f t="shared" si="10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0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01"/>
        <v>0</v>
      </c>
      <c r="AB936" s="228" t="str">
        <f t="shared" si="10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0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01"/>
        <v>0</v>
      </c>
      <c r="AB937" s="228" t="str">
        <f t="shared" si="10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0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01"/>
        <v>0</v>
      </c>
      <c r="AB938" s="228" t="str">
        <f t="shared" si="10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0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01"/>
        <v>0</v>
      </c>
      <c r="AB939" s="228" t="str">
        <f t="shared" si="10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0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01"/>
        <v>0</v>
      </c>
      <c r="AB940" s="228" t="str">
        <f t="shared" si="10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0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01"/>
        <v>0</v>
      </c>
      <c r="AB941" s="228" t="str">
        <f t="shared" si="10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0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01"/>
        <v>0</v>
      </c>
      <c r="AB942" s="228" t="str">
        <f t="shared" si="10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0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01"/>
        <v>0</v>
      </c>
      <c r="AB943" s="228" t="str">
        <f t="shared" si="10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0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01"/>
        <v>0</v>
      </c>
      <c r="AB944" s="228" t="str">
        <f t="shared" si="10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0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01"/>
        <v>0</v>
      </c>
      <c r="AB945" s="228" t="str">
        <f t="shared" si="10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0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01"/>
        <v>0</v>
      </c>
      <c r="AB946" s="228" t="str">
        <f t="shared" si="10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0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01"/>
        <v>0</v>
      </c>
      <c r="AB947" s="228" t="str">
        <f t="shared" si="10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0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01"/>
        <v>0</v>
      </c>
      <c r="AB948" s="228" t="str">
        <f t="shared" si="10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0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01"/>
        <v>0</v>
      </c>
      <c r="AB949" s="228" t="str">
        <f t="shared" si="10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0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01"/>
        <v>0</v>
      </c>
      <c r="AB950" s="228" t="str">
        <f t="shared" si="10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0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01"/>
        <v>0</v>
      </c>
      <c r="AB951" s="228" t="str">
        <f t="shared" si="10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0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01"/>
        <v>0</v>
      </c>
      <c r="AB952" s="228" t="str">
        <f t="shared" si="10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0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01"/>
        <v>0</v>
      </c>
      <c r="AB953" s="228" t="str">
        <f t="shared" si="10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0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01"/>
        <v>0</v>
      </c>
      <c r="AB954" s="228" t="str">
        <f t="shared" si="10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03">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04">IF(AND(C955="Smelter not listed",OR(LEN(D955)=0,LEN(E955)=0)),1,0)</f>
        <v>0</v>
      </c>
      <c r="AB955" s="228" t="str">
        <f t="shared" ref="AB955" si="105">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06">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07">IF(AND(C956="Smelter not listed",OR(LEN(D956)=0,LEN(E956)=0)),1,0)</f>
        <v>0</v>
      </c>
      <c r="AB956" s="228" t="str">
        <f t="shared" ref="AB956:AB987" si="108">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0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07"/>
        <v>0</v>
      </c>
      <c r="AB957" s="228" t="str">
        <f t="shared" si="10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0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07"/>
        <v>0</v>
      </c>
      <c r="AB958" s="228" t="str">
        <f t="shared" si="10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0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07"/>
        <v>0</v>
      </c>
      <c r="AB959" s="228" t="str">
        <f t="shared" si="10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0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07"/>
        <v>0</v>
      </c>
      <c r="AB960" s="228" t="str">
        <f t="shared" si="10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0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07"/>
        <v>0</v>
      </c>
      <c r="AB961" s="228" t="str">
        <f t="shared" si="10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0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07"/>
        <v>0</v>
      </c>
      <c r="AB962" s="228" t="str">
        <f t="shared" si="10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0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07"/>
        <v>0</v>
      </c>
      <c r="AB963" s="228" t="str">
        <f t="shared" si="10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0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07"/>
        <v>0</v>
      </c>
      <c r="AB964" s="228" t="str">
        <f t="shared" si="10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0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07"/>
        <v>0</v>
      </c>
      <c r="AB965" s="228" t="str">
        <f t="shared" si="10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0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07"/>
        <v>0</v>
      </c>
      <c r="AB966" s="228" t="str">
        <f t="shared" si="10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0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07"/>
        <v>0</v>
      </c>
      <c r="AB967" s="228" t="str">
        <f t="shared" si="10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0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07"/>
        <v>0</v>
      </c>
      <c r="AB968" s="228" t="str">
        <f t="shared" si="10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0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07"/>
        <v>0</v>
      </c>
      <c r="AB969" s="228" t="str">
        <f t="shared" si="10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0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07"/>
        <v>0</v>
      </c>
      <c r="AB970" s="228" t="str">
        <f t="shared" si="10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0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07"/>
        <v>0</v>
      </c>
      <c r="AB971" s="228" t="str">
        <f t="shared" si="10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0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07"/>
        <v>0</v>
      </c>
      <c r="AB972" s="228" t="str">
        <f t="shared" si="10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0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07"/>
        <v>0</v>
      </c>
      <c r="AB973" s="228" t="str">
        <f t="shared" si="10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0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07"/>
        <v>0</v>
      </c>
      <c r="AB974" s="228" t="str">
        <f t="shared" si="10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0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07"/>
        <v>0</v>
      </c>
      <c r="AB975" s="228" t="str">
        <f t="shared" si="10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0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07"/>
        <v>0</v>
      </c>
      <c r="AB976" s="228" t="str">
        <f t="shared" si="10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0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07"/>
        <v>0</v>
      </c>
      <c r="AB977" s="228" t="str">
        <f t="shared" si="10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0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07"/>
        <v>0</v>
      </c>
      <c r="AB978" s="228" t="str">
        <f t="shared" si="10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0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07"/>
        <v>0</v>
      </c>
      <c r="AB979" s="228" t="str">
        <f t="shared" si="10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0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07"/>
        <v>0</v>
      </c>
      <c r="AB980" s="228" t="str">
        <f t="shared" si="10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0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07"/>
        <v>0</v>
      </c>
      <c r="AB981" s="228" t="str">
        <f t="shared" si="10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0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07"/>
        <v>0</v>
      </c>
      <c r="AB982" s="228" t="str">
        <f t="shared" si="10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0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07"/>
        <v>0</v>
      </c>
      <c r="AB983" s="228" t="str">
        <f t="shared" si="10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0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07"/>
        <v>0</v>
      </c>
      <c r="AB984" s="228" t="str">
        <f t="shared" si="10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0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07"/>
        <v>0</v>
      </c>
      <c r="AB985" s="228" t="str">
        <f t="shared" si="10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0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07"/>
        <v>0</v>
      </c>
      <c r="AB986" s="228" t="str">
        <f t="shared" si="10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0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07"/>
        <v>0</v>
      </c>
      <c r="AB987" s="228" t="str">
        <f t="shared" si="10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09">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10">IF(AND(C988="Smelter not listed",OR(LEN(D988)=0,LEN(E988)=0)),1,0)</f>
        <v>0</v>
      </c>
      <c r="AB988" s="228" t="str">
        <f t="shared" ref="AB988:AB1018" si="111">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0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10"/>
        <v>0</v>
      </c>
      <c r="AB989" s="228" t="str">
        <f t="shared" si="11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0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10"/>
        <v>0</v>
      </c>
      <c r="AB990" s="228" t="str">
        <f t="shared" si="11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0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10"/>
        <v>0</v>
      </c>
      <c r="AB991" s="228" t="str">
        <f t="shared" si="11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0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10"/>
        <v>0</v>
      </c>
      <c r="AB992" s="228" t="str">
        <f t="shared" si="11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0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10"/>
        <v>0</v>
      </c>
      <c r="AB993" s="228" t="str">
        <f t="shared" si="11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0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10"/>
        <v>0</v>
      </c>
      <c r="AB994" s="228" t="str">
        <f t="shared" si="11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0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10"/>
        <v>0</v>
      </c>
      <c r="AB995" s="228" t="str">
        <f t="shared" si="11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0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10"/>
        <v>0</v>
      </c>
      <c r="AB996" s="228" t="str">
        <f t="shared" si="11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0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10"/>
        <v>0</v>
      </c>
      <c r="AB997" s="228" t="str">
        <f t="shared" si="11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0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10"/>
        <v>0</v>
      </c>
      <c r="AB998" s="228" t="str">
        <f t="shared" si="11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0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10"/>
        <v>0</v>
      </c>
      <c r="AB999" s="228" t="str">
        <f t="shared" si="11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0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10"/>
        <v>0</v>
      </c>
      <c r="AB1000" s="228" t="str">
        <f t="shared" si="11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0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10"/>
        <v>0</v>
      </c>
      <c r="AB1001" s="228" t="str">
        <f t="shared" si="11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0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10"/>
        <v>0</v>
      </c>
      <c r="AB1002" s="228" t="str">
        <f t="shared" si="11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0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10"/>
        <v>0</v>
      </c>
      <c r="AB1003" s="228" t="str">
        <f t="shared" si="11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0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10"/>
        <v>0</v>
      </c>
      <c r="AB1004" s="228" t="str">
        <f t="shared" si="11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0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10"/>
        <v>0</v>
      </c>
      <c r="AB1005" s="228" t="str">
        <f t="shared" si="11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0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10"/>
        <v>0</v>
      </c>
      <c r="AB1006" s="228" t="str">
        <f t="shared" si="11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0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10"/>
        <v>0</v>
      </c>
      <c r="AB1007" s="228" t="str">
        <f t="shared" si="11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0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10"/>
        <v>0</v>
      </c>
      <c r="AB1008" s="228" t="str">
        <f t="shared" si="11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0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10"/>
        <v>0</v>
      </c>
      <c r="AB1009" s="228" t="str">
        <f t="shared" si="11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0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10"/>
        <v>0</v>
      </c>
      <c r="AB1010" s="228" t="str">
        <f t="shared" si="11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0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10"/>
        <v>0</v>
      </c>
      <c r="AB1011" s="228" t="str">
        <f t="shared" si="11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0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10"/>
        <v>0</v>
      </c>
      <c r="AB1012" s="228" t="str">
        <f t="shared" si="11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0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10"/>
        <v>0</v>
      </c>
      <c r="AB1013" s="228" t="str">
        <f t="shared" si="11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0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10"/>
        <v>0</v>
      </c>
      <c r="AB1014" s="228" t="str">
        <f t="shared" si="11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0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10"/>
        <v>0</v>
      </c>
      <c r="AB1015" s="228" t="str">
        <f t="shared" si="11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0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10"/>
        <v>0</v>
      </c>
      <c r="AB1016" s="228" t="str">
        <f t="shared" si="11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0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10"/>
        <v>0</v>
      </c>
      <c r="AB1017" s="228" t="str">
        <f t="shared" si="11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0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10"/>
        <v>0</v>
      </c>
      <c r="AB1018" s="228" t="str">
        <f t="shared" si="11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12">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13">IF(AND(C1019="Smelter not listed",OR(LEN(D1019)=0,LEN(E1019)=0)),1,0)</f>
        <v>0</v>
      </c>
      <c r="AB1019" s="228" t="str">
        <f t="shared" ref="AB1019" si="114">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15">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16">IF(AND(C1020="Smelter not listed",OR(LEN(D1020)=0,LEN(E1020)=0)),1,0)</f>
        <v>0</v>
      </c>
      <c r="AB1020" s="228" t="str">
        <f t="shared" ref="AB1020:AB1051" si="117">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1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16"/>
        <v>0</v>
      </c>
      <c r="AB1021" s="228" t="str">
        <f t="shared" si="11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1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16"/>
        <v>0</v>
      </c>
      <c r="AB1022" s="228" t="str">
        <f t="shared" si="11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1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16"/>
        <v>0</v>
      </c>
      <c r="AB1023" s="228" t="str">
        <f t="shared" si="11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1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16"/>
        <v>0</v>
      </c>
      <c r="AB1024" s="228" t="str">
        <f t="shared" si="11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1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16"/>
        <v>0</v>
      </c>
      <c r="AB1025" s="228" t="str">
        <f t="shared" si="11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1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16"/>
        <v>0</v>
      </c>
      <c r="AB1026" s="228" t="str">
        <f t="shared" si="11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1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16"/>
        <v>0</v>
      </c>
      <c r="AB1027" s="228" t="str">
        <f t="shared" si="11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1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16"/>
        <v>0</v>
      </c>
      <c r="AB1028" s="228" t="str">
        <f t="shared" si="11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1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16"/>
        <v>0</v>
      </c>
      <c r="AB1029" s="228" t="str">
        <f t="shared" si="11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1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16"/>
        <v>0</v>
      </c>
      <c r="AB1030" s="228" t="str">
        <f t="shared" si="11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1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16"/>
        <v>0</v>
      </c>
      <c r="AB1031" s="228" t="str">
        <f t="shared" si="11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1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16"/>
        <v>0</v>
      </c>
      <c r="AB1032" s="228" t="str">
        <f t="shared" si="11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1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16"/>
        <v>0</v>
      </c>
      <c r="AB1033" s="228" t="str">
        <f t="shared" si="11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1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16"/>
        <v>0</v>
      </c>
      <c r="AB1034" s="228" t="str">
        <f t="shared" si="11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1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16"/>
        <v>0</v>
      </c>
      <c r="AB1035" s="228" t="str">
        <f t="shared" si="11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1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16"/>
        <v>0</v>
      </c>
      <c r="AB1036" s="228" t="str">
        <f t="shared" si="11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1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16"/>
        <v>0</v>
      </c>
      <c r="AB1037" s="228" t="str">
        <f t="shared" si="11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1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16"/>
        <v>0</v>
      </c>
      <c r="AB1038" s="228" t="str">
        <f t="shared" si="11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1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16"/>
        <v>0</v>
      </c>
      <c r="AB1039" s="228" t="str">
        <f t="shared" si="11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1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16"/>
        <v>0</v>
      </c>
      <c r="AB1040" s="228" t="str">
        <f t="shared" si="11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1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16"/>
        <v>0</v>
      </c>
      <c r="AB1041" s="228" t="str">
        <f t="shared" si="11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1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16"/>
        <v>0</v>
      </c>
      <c r="AB1042" s="228" t="str">
        <f t="shared" si="11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1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16"/>
        <v>0</v>
      </c>
      <c r="AB1043" s="228" t="str">
        <f t="shared" si="11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1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16"/>
        <v>0</v>
      </c>
      <c r="AB1044" s="228" t="str">
        <f t="shared" si="11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1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16"/>
        <v>0</v>
      </c>
      <c r="AB1045" s="228" t="str">
        <f t="shared" si="11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1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16"/>
        <v>0</v>
      </c>
      <c r="AB1046" s="228" t="str">
        <f t="shared" si="11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1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16"/>
        <v>0</v>
      </c>
      <c r="AB1047" s="228" t="str">
        <f t="shared" si="11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1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16"/>
        <v>0</v>
      </c>
      <c r="AB1048" s="228" t="str">
        <f t="shared" si="11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1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16"/>
        <v>0</v>
      </c>
      <c r="AB1049" s="228" t="str">
        <f t="shared" si="11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1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16"/>
        <v>0</v>
      </c>
      <c r="AB1050" s="228" t="str">
        <f t="shared" si="11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1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16"/>
        <v>0</v>
      </c>
      <c r="AB1051" s="228" t="str">
        <f t="shared" si="11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18">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19">IF(AND(C1052="Smelter not listed",OR(LEN(D1052)=0,LEN(E1052)=0)),1,0)</f>
        <v>0</v>
      </c>
      <c r="AB1052" s="228" t="str">
        <f t="shared" ref="AB1052:AB1082" si="120">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1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19"/>
        <v>0</v>
      </c>
      <c r="AB1053" s="228" t="str">
        <f t="shared" si="12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1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19"/>
        <v>0</v>
      </c>
      <c r="AB1054" s="228" t="str">
        <f t="shared" si="12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1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19"/>
        <v>0</v>
      </c>
      <c r="AB1055" s="228" t="str">
        <f t="shared" si="12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1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19"/>
        <v>0</v>
      </c>
      <c r="AB1056" s="228" t="str">
        <f t="shared" si="12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1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19"/>
        <v>0</v>
      </c>
      <c r="AB1057" s="228" t="str">
        <f t="shared" si="12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1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19"/>
        <v>0</v>
      </c>
      <c r="AB1058" s="228" t="str">
        <f t="shared" si="12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1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19"/>
        <v>0</v>
      </c>
      <c r="AB1059" s="228" t="str">
        <f t="shared" si="12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1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19"/>
        <v>0</v>
      </c>
      <c r="AB1060" s="228" t="str">
        <f t="shared" si="12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1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19"/>
        <v>0</v>
      </c>
      <c r="AB1061" s="228" t="str">
        <f t="shared" si="12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1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19"/>
        <v>0</v>
      </c>
      <c r="AB1062" s="228" t="str">
        <f t="shared" si="12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1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19"/>
        <v>0</v>
      </c>
      <c r="AB1063" s="228" t="str">
        <f t="shared" si="12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1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19"/>
        <v>0</v>
      </c>
      <c r="AB1064" s="228" t="str">
        <f t="shared" si="12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1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19"/>
        <v>0</v>
      </c>
      <c r="AB1065" s="228" t="str">
        <f t="shared" si="12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1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19"/>
        <v>0</v>
      </c>
      <c r="AB1066" s="228" t="str">
        <f t="shared" si="12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1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19"/>
        <v>0</v>
      </c>
      <c r="AB1067" s="228" t="str">
        <f t="shared" si="12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1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19"/>
        <v>0</v>
      </c>
      <c r="AB1068" s="228" t="str">
        <f t="shared" si="12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1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19"/>
        <v>0</v>
      </c>
      <c r="AB1069" s="228" t="str">
        <f t="shared" si="12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1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19"/>
        <v>0</v>
      </c>
      <c r="AB1070" s="228" t="str">
        <f t="shared" si="12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1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19"/>
        <v>0</v>
      </c>
      <c r="AB1071" s="228" t="str">
        <f t="shared" si="12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1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19"/>
        <v>0</v>
      </c>
      <c r="AB1072" s="228" t="str">
        <f t="shared" si="12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1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19"/>
        <v>0</v>
      </c>
      <c r="AB1073" s="228" t="str">
        <f t="shared" si="12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1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19"/>
        <v>0</v>
      </c>
      <c r="AB1074" s="228" t="str">
        <f t="shared" si="12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1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19"/>
        <v>0</v>
      </c>
      <c r="AB1075" s="228" t="str">
        <f t="shared" si="12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1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19"/>
        <v>0</v>
      </c>
      <c r="AB1076" s="228" t="str">
        <f t="shared" si="12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1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19"/>
        <v>0</v>
      </c>
      <c r="AB1077" s="228" t="str">
        <f t="shared" si="12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1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19"/>
        <v>0</v>
      </c>
      <c r="AB1078" s="228" t="str">
        <f t="shared" si="12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1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19"/>
        <v>0</v>
      </c>
      <c r="AB1079" s="228" t="str">
        <f t="shared" si="12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1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19"/>
        <v>0</v>
      </c>
      <c r="AB1080" s="228" t="str">
        <f t="shared" si="12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1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19"/>
        <v>0</v>
      </c>
      <c r="AB1081" s="228" t="str">
        <f t="shared" si="12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1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19"/>
        <v>0</v>
      </c>
      <c r="AB1082" s="228" t="str">
        <f t="shared" si="12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2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22">IF(AND(C1083="Smelter not listed",OR(LEN(D1083)=0,LEN(E1083)=0)),1,0)</f>
        <v>0</v>
      </c>
      <c r="AB1083" s="228" t="str">
        <f t="shared" ref="AB1083" si="123">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24">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25">IF(AND(C1084="Smelter not listed",OR(LEN(D1084)=0,LEN(E1084)=0)),1,0)</f>
        <v>0</v>
      </c>
      <c r="AB1084" s="228" t="str">
        <f t="shared" ref="AB1084:AB1115" si="126">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2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25"/>
        <v>0</v>
      </c>
      <c r="AB1085" s="228" t="str">
        <f t="shared" si="12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2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25"/>
        <v>0</v>
      </c>
      <c r="AB1086" s="228" t="str">
        <f t="shared" si="12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2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25"/>
        <v>0</v>
      </c>
      <c r="AB1087" s="228" t="str">
        <f t="shared" si="12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2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25"/>
        <v>0</v>
      </c>
      <c r="AB1088" s="228" t="str">
        <f t="shared" si="12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2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25"/>
        <v>0</v>
      </c>
      <c r="AB1089" s="228" t="str">
        <f t="shared" si="12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2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25"/>
        <v>0</v>
      </c>
      <c r="AB1090" s="228" t="str">
        <f t="shared" si="12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2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25"/>
        <v>0</v>
      </c>
      <c r="AB1091" s="228" t="str">
        <f t="shared" si="12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2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25"/>
        <v>0</v>
      </c>
      <c r="AB1092" s="228" t="str">
        <f t="shared" si="12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2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25"/>
        <v>0</v>
      </c>
      <c r="AB1093" s="228" t="str">
        <f t="shared" si="12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2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25"/>
        <v>0</v>
      </c>
      <c r="AB1094" s="228" t="str">
        <f t="shared" si="12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2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25"/>
        <v>0</v>
      </c>
      <c r="AB1095" s="228" t="str">
        <f t="shared" si="12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2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25"/>
        <v>0</v>
      </c>
      <c r="AB1096" s="228" t="str">
        <f t="shared" si="12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2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25"/>
        <v>0</v>
      </c>
      <c r="AB1097" s="228" t="str">
        <f t="shared" si="12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2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25"/>
        <v>0</v>
      </c>
      <c r="AB1098" s="228" t="str">
        <f t="shared" si="12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2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25"/>
        <v>0</v>
      </c>
      <c r="AB1099" s="228" t="str">
        <f t="shared" si="12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2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25"/>
        <v>0</v>
      </c>
      <c r="AB1100" s="228" t="str">
        <f t="shared" si="12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2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25"/>
        <v>0</v>
      </c>
      <c r="AB1101" s="228" t="str">
        <f t="shared" si="12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2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25"/>
        <v>0</v>
      </c>
      <c r="AB1102" s="228" t="str">
        <f t="shared" si="12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2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25"/>
        <v>0</v>
      </c>
      <c r="AB1103" s="228" t="str">
        <f t="shared" si="12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2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25"/>
        <v>0</v>
      </c>
      <c r="AB1104" s="228" t="str">
        <f t="shared" si="12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2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25"/>
        <v>0</v>
      </c>
      <c r="AB1105" s="228" t="str">
        <f t="shared" si="12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2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25"/>
        <v>0</v>
      </c>
      <c r="AB1106" s="228" t="str">
        <f t="shared" si="12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2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25"/>
        <v>0</v>
      </c>
      <c r="AB1107" s="228" t="str">
        <f t="shared" si="12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2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25"/>
        <v>0</v>
      </c>
      <c r="AB1108" s="228" t="str">
        <f t="shared" si="12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2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25"/>
        <v>0</v>
      </c>
      <c r="AB1109" s="228" t="str">
        <f t="shared" si="12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2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25"/>
        <v>0</v>
      </c>
      <c r="AB1110" s="228" t="str">
        <f t="shared" si="12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2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25"/>
        <v>0</v>
      </c>
      <c r="AB1111" s="228" t="str">
        <f t="shared" si="12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2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25"/>
        <v>0</v>
      </c>
      <c r="AB1112" s="228" t="str">
        <f t="shared" si="12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2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25"/>
        <v>0</v>
      </c>
      <c r="AB1113" s="228" t="str">
        <f t="shared" si="12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2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25"/>
        <v>0</v>
      </c>
      <c r="AB1114" s="228" t="str">
        <f t="shared" si="12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2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25"/>
        <v>0</v>
      </c>
      <c r="AB1115" s="228" t="str">
        <f t="shared" si="12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27">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28">IF(AND(C1116="Smelter not listed",OR(LEN(D1116)=0,LEN(E1116)=0)),1,0)</f>
        <v>0</v>
      </c>
      <c r="AB1116" s="228" t="str">
        <f t="shared" ref="AB1116:AB1146" si="129">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2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28"/>
        <v>0</v>
      </c>
      <c r="AB1117" s="228" t="str">
        <f t="shared" si="12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2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28"/>
        <v>0</v>
      </c>
      <c r="AB1118" s="228" t="str">
        <f t="shared" si="12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2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28"/>
        <v>0</v>
      </c>
      <c r="AB1119" s="228" t="str">
        <f t="shared" si="12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2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28"/>
        <v>0</v>
      </c>
      <c r="AB1120" s="228" t="str">
        <f t="shared" si="12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2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28"/>
        <v>0</v>
      </c>
      <c r="AB1121" s="228" t="str">
        <f t="shared" si="12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2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28"/>
        <v>0</v>
      </c>
      <c r="AB1122" s="228" t="str">
        <f t="shared" si="12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2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28"/>
        <v>0</v>
      </c>
      <c r="AB1123" s="228" t="str">
        <f t="shared" si="12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2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28"/>
        <v>0</v>
      </c>
      <c r="AB1124" s="228" t="str">
        <f t="shared" si="12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2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28"/>
        <v>0</v>
      </c>
      <c r="AB1125" s="228" t="str">
        <f t="shared" si="12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2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28"/>
        <v>0</v>
      </c>
      <c r="AB1126" s="228" t="str">
        <f t="shared" si="12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2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28"/>
        <v>0</v>
      </c>
      <c r="AB1127" s="228" t="str">
        <f t="shared" si="12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2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28"/>
        <v>0</v>
      </c>
      <c r="AB1128" s="228" t="str">
        <f t="shared" si="12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2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28"/>
        <v>0</v>
      </c>
      <c r="AB1129" s="228" t="str">
        <f t="shared" si="12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2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28"/>
        <v>0</v>
      </c>
      <c r="AB1130" s="228" t="str">
        <f t="shared" si="12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2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28"/>
        <v>0</v>
      </c>
      <c r="AB1131" s="228" t="str">
        <f t="shared" si="12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2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28"/>
        <v>0</v>
      </c>
      <c r="AB1132" s="228" t="str">
        <f t="shared" si="12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2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28"/>
        <v>0</v>
      </c>
      <c r="AB1133" s="228" t="str">
        <f t="shared" si="12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2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28"/>
        <v>0</v>
      </c>
      <c r="AB1134" s="228" t="str">
        <f t="shared" si="12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2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28"/>
        <v>0</v>
      </c>
      <c r="AB1135" s="228" t="str">
        <f t="shared" si="12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2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28"/>
        <v>0</v>
      </c>
      <c r="AB1136" s="228" t="str">
        <f t="shared" si="12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2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28"/>
        <v>0</v>
      </c>
      <c r="AB1137" s="228" t="str">
        <f t="shared" si="12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2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28"/>
        <v>0</v>
      </c>
      <c r="AB1138" s="228" t="str">
        <f t="shared" si="12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2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28"/>
        <v>0</v>
      </c>
      <c r="AB1139" s="228" t="str">
        <f t="shared" si="12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2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28"/>
        <v>0</v>
      </c>
      <c r="AB1140" s="228" t="str">
        <f t="shared" si="12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2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28"/>
        <v>0</v>
      </c>
      <c r="AB1141" s="228" t="str">
        <f t="shared" si="12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2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28"/>
        <v>0</v>
      </c>
      <c r="AB1142" s="228" t="str">
        <f t="shared" si="12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2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28"/>
        <v>0</v>
      </c>
      <c r="AB1143" s="228" t="str">
        <f t="shared" si="12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2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28"/>
        <v>0</v>
      </c>
      <c r="AB1144" s="228" t="str">
        <f t="shared" si="12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2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28"/>
        <v>0</v>
      </c>
      <c r="AB1145" s="228" t="str">
        <f t="shared" si="12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2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28"/>
        <v>0</v>
      </c>
      <c r="AB1146" s="228" t="str">
        <f t="shared" si="12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30">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31">IF(AND(C1147="Smelter not listed",OR(LEN(D1147)=0,LEN(E1147)=0)),1,0)</f>
        <v>0</v>
      </c>
      <c r="AB1147" s="228" t="str">
        <f t="shared" ref="AB1147" si="132">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33">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34">IF(AND(C1148="Smelter not listed",OR(LEN(D1148)=0,LEN(E1148)=0)),1,0)</f>
        <v>0</v>
      </c>
      <c r="AB1148" s="228" t="str">
        <f t="shared" ref="AB1148:AB1179" si="135">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3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34"/>
        <v>0</v>
      </c>
      <c r="AB1149" s="228" t="str">
        <f t="shared" si="13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3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34"/>
        <v>0</v>
      </c>
      <c r="AB1150" s="228" t="str">
        <f t="shared" si="13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3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34"/>
        <v>0</v>
      </c>
      <c r="AB1151" s="228" t="str">
        <f t="shared" si="13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3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34"/>
        <v>0</v>
      </c>
      <c r="AB1152" s="228" t="str">
        <f t="shared" si="13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3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34"/>
        <v>0</v>
      </c>
      <c r="AB1153" s="228" t="str">
        <f t="shared" si="13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3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34"/>
        <v>0</v>
      </c>
      <c r="AB1154" s="228" t="str">
        <f t="shared" si="13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3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34"/>
        <v>0</v>
      </c>
      <c r="AB1155" s="228" t="str">
        <f t="shared" si="13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3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34"/>
        <v>0</v>
      </c>
      <c r="AB1156" s="228" t="str">
        <f t="shared" si="13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3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34"/>
        <v>0</v>
      </c>
      <c r="AB1157" s="228" t="str">
        <f t="shared" si="13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3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34"/>
        <v>0</v>
      </c>
      <c r="AB1158" s="228" t="str">
        <f t="shared" si="13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3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34"/>
        <v>0</v>
      </c>
      <c r="AB1159" s="228" t="str">
        <f t="shared" si="13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3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34"/>
        <v>0</v>
      </c>
      <c r="AB1160" s="228" t="str">
        <f t="shared" si="13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3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34"/>
        <v>0</v>
      </c>
      <c r="AB1161" s="228" t="str">
        <f t="shared" si="13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3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34"/>
        <v>0</v>
      </c>
      <c r="AB1162" s="228" t="str">
        <f t="shared" si="13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3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34"/>
        <v>0</v>
      </c>
      <c r="AB1163" s="228" t="str">
        <f t="shared" si="13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3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34"/>
        <v>0</v>
      </c>
      <c r="AB1164" s="228" t="str">
        <f t="shared" si="13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3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34"/>
        <v>0</v>
      </c>
      <c r="AB1165" s="228" t="str">
        <f t="shared" si="13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3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34"/>
        <v>0</v>
      </c>
      <c r="AB1166" s="228" t="str">
        <f t="shared" si="13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3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34"/>
        <v>0</v>
      </c>
      <c r="AB1167" s="228" t="str">
        <f t="shared" si="13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3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34"/>
        <v>0</v>
      </c>
      <c r="AB1168" s="228" t="str">
        <f t="shared" si="13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3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34"/>
        <v>0</v>
      </c>
      <c r="AB1169" s="228" t="str">
        <f t="shared" si="13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3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34"/>
        <v>0</v>
      </c>
      <c r="AB1170" s="228" t="str">
        <f t="shared" si="13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3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34"/>
        <v>0</v>
      </c>
      <c r="AB1171" s="228" t="str">
        <f t="shared" si="13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3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34"/>
        <v>0</v>
      </c>
      <c r="AB1172" s="228" t="str">
        <f t="shared" si="13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3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34"/>
        <v>0</v>
      </c>
      <c r="AB1173" s="228" t="str">
        <f t="shared" si="13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3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34"/>
        <v>0</v>
      </c>
      <c r="AB1174" s="228" t="str">
        <f t="shared" si="13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3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34"/>
        <v>0</v>
      </c>
      <c r="AB1175" s="228" t="str">
        <f t="shared" si="13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3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34"/>
        <v>0</v>
      </c>
      <c r="AB1176" s="228" t="str">
        <f t="shared" si="13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3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34"/>
        <v>0</v>
      </c>
      <c r="AB1177" s="228" t="str">
        <f t="shared" si="13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3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34"/>
        <v>0</v>
      </c>
      <c r="AB1178" s="228" t="str">
        <f t="shared" si="13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3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34"/>
        <v>0</v>
      </c>
      <c r="AB1179" s="228" t="str">
        <f t="shared" si="13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36">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37">IF(AND(C1180="Smelter not listed",OR(LEN(D1180)=0,LEN(E1180)=0)),1,0)</f>
        <v>0</v>
      </c>
      <c r="AB1180" s="228" t="str">
        <f t="shared" ref="AB1180:AB1210" si="138">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3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37"/>
        <v>0</v>
      </c>
      <c r="AB1181" s="228" t="str">
        <f t="shared" si="13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3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37"/>
        <v>0</v>
      </c>
      <c r="AB1182" s="228" t="str">
        <f t="shared" si="13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3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37"/>
        <v>0</v>
      </c>
      <c r="AB1183" s="228" t="str">
        <f t="shared" si="13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3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37"/>
        <v>0</v>
      </c>
      <c r="AB1184" s="228" t="str">
        <f t="shared" si="13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3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37"/>
        <v>0</v>
      </c>
      <c r="AB1185" s="228" t="str">
        <f t="shared" si="13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3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37"/>
        <v>0</v>
      </c>
      <c r="AB1186" s="228" t="str">
        <f t="shared" si="13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3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37"/>
        <v>0</v>
      </c>
      <c r="AB1187" s="228" t="str">
        <f t="shared" si="13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3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37"/>
        <v>0</v>
      </c>
      <c r="AB1188" s="228" t="str">
        <f t="shared" si="13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3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37"/>
        <v>0</v>
      </c>
      <c r="AB1189" s="228" t="str">
        <f t="shared" si="13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3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37"/>
        <v>0</v>
      </c>
      <c r="AB1190" s="228" t="str">
        <f t="shared" si="13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3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37"/>
        <v>0</v>
      </c>
      <c r="AB1191" s="228" t="str">
        <f t="shared" si="13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3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37"/>
        <v>0</v>
      </c>
      <c r="AB1192" s="228" t="str">
        <f t="shared" si="13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3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37"/>
        <v>0</v>
      </c>
      <c r="AB1193" s="228" t="str">
        <f t="shared" si="13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3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37"/>
        <v>0</v>
      </c>
      <c r="AB1194" s="228" t="str">
        <f t="shared" si="13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3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37"/>
        <v>0</v>
      </c>
      <c r="AB1195" s="228" t="str">
        <f t="shared" si="13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3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37"/>
        <v>0</v>
      </c>
      <c r="AB1196" s="228" t="str">
        <f t="shared" si="13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3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37"/>
        <v>0</v>
      </c>
      <c r="AB1197" s="228" t="str">
        <f t="shared" si="13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3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37"/>
        <v>0</v>
      </c>
      <c r="AB1198" s="228" t="str">
        <f t="shared" si="13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3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37"/>
        <v>0</v>
      </c>
      <c r="AB1199" s="228" t="str">
        <f t="shared" si="13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3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37"/>
        <v>0</v>
      </c>
      <c r="AB1200" s="228" t="str">
        <f t="shared" si="13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3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37"/>
        <v>0</v>
      </c>
      <c r="AB1201" s="228" t="str">
        <f t="shared" si="13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3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37"/>
        <v>0</v>
      </c>
      <c r="AB1202" s="228" t="str">
        <f t="shared" si="13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3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37"/>
        <v>0</v>
      </c>
      <c r="AB1203" s="228" t="str">
        <f t="shared" si="13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3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37"/>
        <v>0</v>
      </c>
      <c r="AB1204" s="228" t="str">
        <f t="shared" si="13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3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37"/>
        <v>0</v>
      </c>
      <c r="AB1205" s="228" t="str">
        <f t="shared" si="13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3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37"/>
        <v>0</v>
      </c>
      <c r="AB1206" s="228" t="str">
        <f t="shared" si="13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3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37"/>
        <v>0</v>
      </c>
      <c r="AB1207" s="228" t="str">
        <f t="shared" si="13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3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37"/>
        <v>0</v>
      </c>
      <c r="AB1208" s="228" t="str">
        <f t="shared" si="13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3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37"/>
        <v>0</v>
      </c>
      <c r="AB1209" s="228" t="str">
        <f t="shared" si="13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3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37"/>
        <v>0</v>
      </c>
      <c r="AB1210" s="228" t="str">
        <f t="shared" si="13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39">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40">IF(AND(C1211="Smelter not listed",OR(LEN(D1211)=0,LEN(E1211)=0)),1,0)</f>
        <v>0</v>
      </c>
      <c r="AB1211" s="228" t="str">
        <f t="shared" ref="AB1211" si="141">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42">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43">IF(AND(C1212="Smelter not listed",OR(LEN(D1212)=0,LEN(E1212)=0)),1,0)</f>
        <v>0</v>
      </c>
      <c r="AB1212" s="228" t="str">
        <f t="shared" ref="AB1212:AB1243" si="144">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4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43"/>
        <v>0</v>
      </c>
      <c r="AB1213" s="228" t="str">
        <f t="shared" si="14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4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43"/>
        <v>0</v>
      </c>
      <c r="AB1214" s="228" t="str">
        <f t="shared" si="14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4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43"/>
        <v>0</v>
      </c>
      <c r="AB1215" s="228" t="str">
        <f t="shared" si="14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4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43"/>
        <v>0</v>
      </c>
      <c r="AB1216" s="228" t="str">
        <f t="shared" si="14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4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43"/>
        <v>0</v>
      </c>
      <c r="AB1217" s="228" t="str">
        <f t="shared" si="14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4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43"/>
        <v>0</v>
      </c>
      <c r="AB1218" s="228" t="str">
        <f t="shared" si="14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4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43"/>
        <v>0</v>
      </c>
      <c r="AB1219" s="228" t="str">
        <f t="shared" si="14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4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43"/>
        <v>0</v>
      </c>
      <c r="AB1220" s="228" t="str">
        <f t="shared" si="14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4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43"/>
        <v>0</v>
      </c>
      <c r="AB1221" s="228" t="str">
        <f t="shared" si="14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4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43"/>
        <v>0</v>
      </c>
      <c r="AB1222" s="228" t="str">
        <f t="shared" si="14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4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43"/>
        <v>0</v>
      </c>
      <c r="AB1223" s="228" t="str">
        <f t="shared" si="14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4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43"/>
        <v>0</v>
      </c>
      <c r="AB1224" s="228" t="str">
        <f t="shared" si="14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4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43"/>
        <v>0</v>
      </c>
      <c r="AB1225" s="228" t="str">
        <f t="shared" si="14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4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43"/>
        <v>0</v>
      </c>
      <c r="AB1226" s="228" t="str">
        <f t="shared" si="14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4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43"/>
        <v>0</v>
      </c>
      <c r="AB1227" s="228" t="str">
        <f t="shared" si="14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4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43"/>
        <v>0</v>
      </c>
      <c r="AB1228" s="228" t="str">
        <f t="shared" si="14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4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43"/>
        <v>0</v>
      </c>
      <c r="AB1229" s="228" t="str">
        <f t="shared" si="14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4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43"/>
        <v>0</v>
      </c>
      <c r="AB1230" s="228" t="str">
        <f t="shared" si="14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4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43"/>
        <v>0</v>
      </c>
      <c r="AB1231" s="228" t="str">
        <f t="shared" si="14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4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43"/>
        <v>0</v>
      </c>
      <c r="AB1232" s="228" t="str">
        <f t="shared" si="14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4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43"/>
        <v>0</v>
      </c>
      <c r="AB1233" s="228" t="str">
        <f t="shared" si="14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4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43"/>
        <v>0</v>
      </c>
      <c r="AB1234" s="228" t="str">
        <f t="shared" si="14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4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43"/>
        <v>0</v>
      </c>
      <c r="AB1235" s="228" t="str">
        <f t="shared" si="14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4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43"/>
        <v>0</v>
      </c>
      <c r="AB1236" s="228" t="str">
        <f t="shared" si="14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4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43"/>
        <v>0</v>
      </c>
      <c r="AB1237" s="228" t="str">
        <f t="shared" si="14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4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43"/>
        <v>0</v>
      </c>
      <c r="AB1238" s="228" t="str">
        <f t="shared" si="14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4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43"/>
        <v>0</v>
      </c>
      <c r="AB1239" s="228" t="str">
        <f t="shared" si="14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4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43"/>
        <v>0</v>
      </c>
      <c r="AB1240" s="228" t="str">
        <f t="shared" si="14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4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43"/>
        <v>0</v>
      </c>
      <c r="AB1241" s="228" t="str">
        <f t="shared" si="14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4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43"/>
        <v>0</v>
      </c>
      <c r="AB1242" s="228" t="str">
        <f t="shared" si="14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4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43"/>
        <v>0</v>
      </c>
      <c r="AB1243" s="228" t="str">
        <f t="shared" si="14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45">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46">IF(AND(C1244="Smelter not listed",OR(LEN(D1244)=0,LEN(E1244)=0)),1,0)</f>
        <v>0</v>
      </c>
      <c r="AB1244" s="228" t="str">
        <f t="shared" ref="AB1244:AB1274" si="147">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4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46"/>
        <v>0</v>
      </c>
      <c r="AB1245" s="228" t="str">
        <f t="shared" si="14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4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46"/>
        <v>0</v>
      </c>
      <c r="AB1246" s="228" t="str">
        <f t="shared" si="14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4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46"/>
        <v>0</v>
      </c>
      <c r="AB1247" s="228" t="str">
        <f t="shared" si="14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4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46"/>
        <v>0</v>
      </c>
      <c r="AB1248" s="228" t="str">
        <f t="shared" si="14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4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46"/>
        <v>0</v>
      </c>
      <c r="AB1249" s="228" t="str">
        <f t="shared" si="14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4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46"/>
        <v>0</v>
      </c>
      <c r="AB1250" s="228" t="str">
        <f t="shared" si="14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4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46"/>
        <v>0</v>
      </c>
      <c r="AB1251" s="228" t="str">
        <f t="shared" si="14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4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46"/>
        <v>0</v>
      </c>
      <c r="AB1252" s="228" t="str">
        <f t="shared" si="14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4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46"/>
        <v>0</v>
      </c>
      <c r="AB1253" s="228" t="str">
        <f t="shared" si="14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4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46"/>
        <v>0</v>
      </c>
      <c r="AB1254" s="228" t="str">
        <f t="shared" si="14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4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46"/>
        <v>0</v>
      </c>
      <c r="AB1255" s="228" t="str">
        <f t="shared" si="14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4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46"/>
        <v>0</v>
      </c>
      <c r="AB1256" s="228" t="str">
        <f t="shared" si="14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4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46"/>
        <v>0</v>
      </c>
      <c r="AB1257" s="228" t="str">
        <f t="shared" si="14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4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46"/>
        <v>0</v>
      </c>
      <c r="AB1258" s="228" t="str">
        <f t="shared" si="14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4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46"/>
        <v>0</v>
      </c>
      <c r="AB1259" s="228" t="str">
        <f t="shared" si="14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4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46"/>
        <v>0</v>
      </c>
      <c r="AB1260" s="228" t="str">
        <f t="shared" si="14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4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46"/>
        <v>0</v>
      </c>
      <c r="AB1261" s="228" t="str">
        <f t="shared" si="14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4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46"/>
        <v>0</v>
      </c>
      <c r="AB1262" s="228" t="str">
        <f t="shared" si="14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4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46"/>
        <v>0</v>
      </c>
      <c r="AB1263" s="228" t="str">
        <f t="shared" si="14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4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46"/>
        <v>0</v>
      </c>
      <c r="AB1264" s="228" t="str">
        <f t="shared" si="14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4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46"/>
        <v>0</v>
      </c>
      <c r="AB1265" s="228" t="str">
        <f t="shared" si="14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4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46"/>
        <v>0</v>
      </c>
      <c r="AB1266" s="228" t="str">
        <f t="shared" si="14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4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46"/>
        <v>0</v>
      </c>
      <c r="AB1267" s="228" t="str">
        <f t="shared" si="14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4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46"/>
        <v>0</v>
      </c>
      <c r="AB1268" s="228" t="str">
        <f t="shared" si="14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4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46"/>
        <v>0</v>
      </c>
      <c r="AB1269" s="228" t="str">
        <f t="shared" si="14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4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46"/>
        <v>0</v>
      </c>
      <c r="AB1270" s="228" t="str">
        <f t="shared" si="14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4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46"/>
        <v>0</v>
      </c>
      <c r="AB1271" s="228" t="str">
        <f t="shared" si="14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4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46"/>
        <v>0</v>
      </c>
      <c r="AB1272" s="228" t="str">
        <f t="shared" si="14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4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46"/>
        <v>0</v>
      </c>
      <c r="AB1273" s="228" t="str">
        <f t="shared" si="14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4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46"/>
        <v>0</v>
      </c>
      <c r="AB1274" s="228" t="str">
        <f t="shared" si="14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48">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49">IF(AND(C1275="Smelter not listed",OR(LEN(D1275)=0,LEN(E1275)=0)),1,0)</f>
        <v>0</v>
      </c>
      <c r="AB1275" s="228" t="str">
        <f t="shared" ref="AB1275" si="150">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51">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52">IF(AND(C1276="Smelter not listed",OR(LEN(D1276)=0,LEN(E1276)=0)),1,0)</f>
        <v>0</v>
      </c>
      <c r="AB1276" s="228" t="str">
        <f t="shared" ref="AB1276:AB1307" si="153">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52"/>
        <v>0</v>
      </c>
      <c r="AB1277" s="228" t="str">
        <f t="shared" si="15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52"/>
        <v>0</v>
      </c>
      <c r="AB1278" s="228" t="str">
        <f t="shared" si="15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52"/>
        <v>0</v>
      </c>
      <c r="AB1279" s="228" t="str">
        <f t="shared" si="15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52"/>
        <v>0</v>
      </c>
      <c r="AB1280" s="228" t="str">
        <f t="shared" si="15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52"/>
        <v>0</v>
      </c>
      <c r="AB1281" s="228" t="str">
        <f t="shared" si="15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52"/>
        <v>0</v>
      </c>
      <c r="AB1282" s="228" t="str">
        <f t="shared" si="15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52"/>
        <v>0</v>
      </c>
      <c r="AB1283" s="228" t="str">
        <f t="shared" si="15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52"/>
        <v>0</v>
      </c>
      <c r="AB1284" s="228" t="str">
        <f t="shared" si="15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52"/>
        <v>0</v>
      </c>
      <c r="AB1285" s="228" t="str">
        <f t="shared" si="15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52"/>
        <v>0</v>
      </c>
      <c r="AB1286" s="228" t="str">
        <f t="shared" si="15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52"/>
        <v>0</v>
      </c>
      <c r="AB1287" s="228" t="str">
        <f t="shared" si="15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52"/>
        <v>0</v>
      </c>
      <c r="AB1288" s="228" t="str">
        <f t="shared" si="15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52"/>
        <v>0</v>
      </c>
      <c r="AB1289" s="228" t="str">
        <f t="shared" si="15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5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52"/>
        <v>0</v>
      </c>
      <c r="AB1290" s="228" t="str">
        <f t="shared" si="15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52"/>
        <v>0</v>
      </c>
      <c r="AB1291" s="228" t="str">
        <f t="shared" si="15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52"/>
        <v>0</v>
      </c>
      <c r="AB1292" s="228" t="str">
        <f t="shared" si="15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52"/>
        <v>0</v>
      </c>
      <c r="AB1293" s="228" t="str">
        <f t="shared" si="15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52"/>
        <v>0</v>
      </c>
      <c r="AB1294" s="228" t="str">
        <f t="shared" si="15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52"/>
        <v>0</v>
      </c>
      <c r="AB1295" s="228" t="str">
        <f t="shared" si="15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52"/>
        <v>0</v>
      </c>
      <c r="AB1296" s="228" t="str">
        <f t="shared" si="15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52"/>
        <v>0</v>
      </c>
      <c r="AB1297" s="228" t="str">
        <f t="shared" si="15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52"/>
        <v>0</v>
      </c>
      <c r="AB1298" s="228" t="str">
        <f t="shared" si="15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52"/>
        <v>0</v>
      </c>
      <c r="AB1299" s="228" t="str">
        <f t="shared" si="15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52"/>
        <v>0</v>
      </c>
      <c r="AB1300" s="228" t="str">
        <f t="shared" si="15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52"/>
        <v>0</v>
      </c>
      <c r="AB1301" s="228" t="str">
        <f t="shared" si="15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52"/>
        <v>0</v>
      </c>
      <c r="AB1302" s="228" t="str">
        <f t="shared" si="15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52"/>
        <v>0</v>
      </c>
      <c r="AB1303" s="228" t="str">
        <f t="shared" si="15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52"/>
        <v>0</v>
      </c>
      <c r="AB1304" s="228" t="str">
        <f t="shared" si="15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52"/>
        <v>0</v>
      </c>
      <c r="AB1305" s="228" t="str">
        <f t="shared" si="15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5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52"/>
        <v>0</v>
      </c>
      <c r="AB1306" s="228" t="str">
        <f t="shared" si="15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5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52"/>
        <v>0</v>
      </c>
      <c r="AB1307" s="228" t="str">
        <f t="shared" si="15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54">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55">IF(AND(C1308="Smelter not listed",OR(LEN(D1308)=0,LEN(E1308)=0)),1,0)</f>
        <v>0</v>
      </c>
      <c r="AB1308" s="228" t="str">
        <f t="shared" ref="AB1308:AB1338" si="156">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5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55"/>
        <v>0</v>
      </c>
      <c r="AB1309" s="228" t="str">
        <f t="shared" si="15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5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55"/>
        <v>0</v>
      </c>
      <c r="AB1310" s="228" t="str">
        <f t="shared" si="15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5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55"/>
        <v>0</v>
      </c>
      <c r="AB1311" s="228" t="str">
        <f t="shared" si="15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5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55"/>
        <v>0</v>
      </c>
      <c r="AB1312" s="228" t="str">
        <f t="shared" si="15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5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55"/>
        <v>0</v>
      </c>
      <c r="AB1313" s="228" t="str">
        <f t="shared" si="15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5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55"/>
        <v>0</v>
      </c>
      <c r="AB1314" s="228" t="str">
        <f t="shared" si="15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5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55"/>
        <v>0</v>
      </c>
      <c r="AB1315" s="228" t="str">
        <f t="shared" si="15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5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55"/>
        <v>0</v>
      </c>
      <c r="AB1316" s="228" t="str">
        <f t="shared" si="15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5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55"/>
        <v>0</v>
      </c>
      <c r="AB1317" s="228" t="str">
        <f t="shared" si="15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5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55"/>
        <v>0</v>
      </c>
      <c r="AB1318" s="228" t="str">
        <f t="shared" si="15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5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55"/>
        <v>0</v>
      </c>
      <c r="AB1319" s="228" t="str">
        <f t="shared" si="15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5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55"/>
        <v>0</v>
      </c>
      <c r="AB1320" s="228" t="str">
        <f t="shared" si="15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5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55"/>
        <v>0</v>
      </c>
      <c r="AB1321" s="228" t="str">
        <f t="shared" si="15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5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55"/>
        <v>0</v>
      </c>
      <c r="AB1322" s="228" t="str">
        <f t="shared" si="15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5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55"/>
        <v>0</v>
      </c>
      <c r="AB1323" s="228" t="str">
        <f t="shared" si="15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5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55"/>
        <v>0</v>
      </c>
      <c r="AB1324" s="228" t="str">
        <f t="shared" si="15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5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55"/>
        <v>0</v>
      </c>
      <c r="AB1325" s="228" t="str">
        <f t="shared" si="15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5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55"/>
        <v>0</v>
      </c>
      <c r="AB1326" s="228" t="str">
        <f t="shared" si="15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5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55"/>
        <v>0</v>
      </c>
      <c r="AB1327" s="228" t="str">
        <f t="shared" si="15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5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55"/>
        <v>0</v>
      </c>
      <c r="AB1328" s="228" t="str">
        <f t="shared" si="15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5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55"/>
        <v>0</v>
      </c>
      <c r="AB1329" s="228" t="str">
        <f t="shared" si="15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5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55"/>
        <v>0</v>
      </c>
      <c r="AB1330" s="228" t="str">
        <f t="shared" si="15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5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55"/>
        <v>0</v>
      </c>
      <c r="AB1331" s="228" t="str">
        <f t="shared" si="15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5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55"/>
        <v>0</v>
      </c>
      <c r="AB1332" s="228" t="str">
        <f t="shared" si="15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5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55"/>
        <v>0</v>
      </c>
      <c r="AB1333" s="228" t="str">
        <f t="shared" si="15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5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55"/>
        <v>0</v>
      </c>
      <c r="AB1334" s="228" t="str">
        <f t="shared" si="15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5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55"/>
        <v>0</v>
      </c>
      <c r="AB1335" s="228" t="str">
        <f t="shared" si="15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5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55"/>
        <v>0</v>
      </c>
      <c r="AB1336" s="228" t="str">
        <f t="shared" si="15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5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55"/>
        <v>0</v>
      </c>
      <c r="AB1337" s="228" t="str">
        <f t="shared" si="15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5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55"/>
        <v>0</v>
      </c>
      <c r="AB1338" s="228" t="str">
        <f t="shared" si="15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57">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58">IF(AND(C1339="Smelter not listed",OR(LEN(D1339)=0,LEN(E1339)=0)),1,0)</f>
        <v>0</v>
      </c>
      <c r="AB1339" s="228" t="str">
        <f t="shared" ref="AB1339" si="159">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60">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61">IF(AND(C1340="Smelter not listed",OR(LEN(D1340)=0,LEN(E1340)=0)),1,0)</f>
        <v>0</v>
      </c>
      <c r="AB1340" s="228" t="str">
        <f t="shared" ref="AB1340:AB1371" si="16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6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61"/>
        <v>0</v>
      </c>
      <c r="AB1341" s="228" t="str">
        <f t="shared" si="16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6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61"/>
        <v>0</v>
      </c>
      <c r="AB1342" s="228" t="str">
        <f t="shared" si="16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6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61"/>
        <v>0</v>
      </c>
      <c r="AB1343" s="228" t="str">
        <f t="shared" si="16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6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61"/>
        <v>0</v>
      </c>
      <c r="AB1344" s="228" t="str">
        <f t="shared" si="16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6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61"/>
        <v>0</v>
      </c>
      <c r="AB1345" s="228" t="str">
        <f t="shared" si="16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6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61"/>
        <v>0</v>
      </c>
      <c r="AB1346" s="228" t="str">
        <f t="shared" si="16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6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61"/>
        <v>0</v>
      </c>
      <c r="AB1347" s="228" t="str">
        <f t="shared" si="16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6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61"/>
        <v>0</v>
      </c>
      <c r="AB1348" s="228" t="str">
        <f t="shared" si="16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6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61"/>
        <v>0</v>
      </c>
      <c r="AB1349" s="228" t="str">
        <f t="shared" si="16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6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61"/>
        <v>0</v>
      </c>
      <c r="AB1350" s="228" t="str">
        <f t="shared" si="16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6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61"/>
        <v>0</v>
      </c>
      <c r="AB1351" s="228" t="str">
        <f t="shared" si="16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6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61"/>
        <v>0</v>
      </c>
      <c r="AB1352" s="228" t="str">
        <f t="shared" si="16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6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61"/>
        <v>0</v>
      </c>
      <c r="AB1353" s="228" t="str">
        <f t="shared" si="16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6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61"/>
        <v>0</v>
      </c>
      <c r="AB1354" s="228" t="str">
        <f t="shared" si="16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6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61"/>
        <v>0</v>
      </c>
      <c r="AB1355" s="228" t="str">
        <f t="shared" si="16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6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61"/>
        <v>0</v>
      </c>
      <c r="AB1356" s="228" t="str">
        <f t="shared" si="16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6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61"/>
        <v>0</v>
      </c>
      <c r="AB1357" s="228" t="str">
        <f t="shared" si="16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6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61"/>
        <v>0</v>
      </c>
      <c r="AB1358" s="228" t="str">
        <f t="shared" si="16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6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61"/>
        <v>0</v>
      </c>
      <c r="AB1359" s="228" t="str">
        <f t="shared" si="16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6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61"/>
        <v>0</v>
      </c>
      <c r="AB1360" s="228" t="str">
        <f t="shared" si="16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6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61"/>
        <v>0</v>
      </c>
      <c r="AB1361" s="228" t="str">
        <f t="shared" si="16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6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61"/>
        <v>0</v>
      </c>
      <c r="AB1362" s="228" t="str">
        <f t="shared" si="16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6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61"/>
        <v>0</v>
      </c>
      <c r="AB1363" s="228" t="str">
        <f t="shared" si="16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6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61"/>
        <v>0</v>
      </c>
      <c r="AB1364" s="228" t="str">
        <f t="shared" si="16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6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61"/>
        <v>0</v>
      </c>
      <c r="AB1365" s="228" t="str">
        <f t="shared" si="16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6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61"/>
        <v>0</v>
      </c>
      <c r="AB1366" s="228" t="str">
        <f t="shared" si="16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6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61"/>
        <v>0</v>
      </c>
      <c r="AB1367" s="228" t="str">
        <f t="shared" si="16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6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61"/>
        <v>0</v>
      </c>
      <c r="AB1368" s="228" t="str">
        <f t="shared" si="16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6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61"/>
        <v>0</v>
      </c>
      <c r="AB1369" s="228" t="str">
        <f t="shared" si="16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6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61"/>
        <v>0</v>
      </c>
      <c r="AB1370" s="228" t="str">
        <f t="shared" si="16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6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61"/>
        <v>0</v>
      </c>
      <c r="AB1371" s="228" t="str">
        <f t="shared" si="16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63">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64">IF(AND(C1372="Smelter not listed",OR(LEN(D1372)=0,LEN(E1372)=0)),1,0)</f>
        <v>0</v>
      </c>
      <c r="AB1372" s="228" t="str">
        <f t="shared" ref="AB1372:AB1402" si="16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6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64"/>
        <v>0</v>
      </c>
      <c r="AB1373" s="228" t="str">
        <f t="shared" si="16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6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64"/>
        <v>0</v>
      </c>
      <c r="AB1374" s="228" t="str">
        <f t="shared" si="16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6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64"/>
        <v>0</v>
      </c>
      <c r="AB1375" s="228" t="str">
        <f t="shared" si="16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6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64"/>
        <v>0</v>
      </c>
      <c r="AB1376" s="228" t="str">
        <f t="shared" si="16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6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64"/>
        <v>0</v>
      </c>
      <c r="AB1377" s="228" t="str">
        <f t="shared" si="16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6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64"/>
        <v>0</v>
      </c>
      <c r="AB1378" s="228" t="str">
        <f t="shared" si="16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6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64"/>
        <v>0</v>
      </c>
      <c r="AB1379" s="228" t="str">
        <f t="shared" si="16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6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64"/>
        <v>0</v>
      </c>
      <c r="AB1380" s="228" t="str">
        <f t="shared" si="16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6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64"/>
        <v>0</v>
      </c>
      <c r="AB1381" s="228" t="str">
        <f t="shared" si="16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6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64"/>
        <v>0</v>
      </c>
      <c r="AB1382" s="228" t="str">
        <f t="shared" si="16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6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64"/>
        <v>0</v>
      </c>
      <c r="AB1383" s="228" t="str">
        <f t="shared" si="16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6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64"/>
        <v>0</v>
      </c>
      <c r="AB1384" s="228" t="str">
        <f t="shared" si="16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6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64"/>
        <v>0</v>
      </c>
      <c r="AB1385" s="228" t="str">
        <f t="shared" si="16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6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64"/>
        <v>0</v>
      </c>
      <c r="AB1386" s="228" t="str">
        <f t="shared" si="16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6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64"/>
        <v>0</v>
      </c>
      <c r="AB1387" s="228" t="str">
        <f t="shared" si="16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6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64"/>
        <v>0</v>
      </c>
      <c r="AB1388" s="228" t="str">
        <f t="shared" si="16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6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64"/>
        <v>0</v>
      </c>
      <c r="AB1389" s="228" t="str">
        <f t="shared" si="16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6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64"/>
        <v>0</v>
      </c>
      <c r="AB1390" s="228" t="str">
        <f t="shared" si="16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6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64"/>
        <v>0</v>
      </c>
      <c r="AB1391" s="228" t="str">
        <f t="shared" si="16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6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64"/>
        <v>0</v>
      </c>
      <c r="AB1392" s="228" t="str">
        <f t="shared" si="16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6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64"/>
        <v>0</v>
      </c>
      <c r="AB1393" s="228" t="str">
        <f t="shared" si="16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6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64"/>
        <v>0</v>
      </c>
      <c r="AB1394" s="228" t="str">
        <f t="shared" si="16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6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64"/>
        <v>0</v>
      </c>
      <c r="AB1395" s="228" t="str">
        <f t="shared" si="16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6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64"/>
        <v>0</v>
      </c>
      <c r="AB1396" s="228" t="str">
        <f t="shared" si="16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6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64"/>
        <v>0</v>
      </c>
      <c r="AB1397" s="228" t="str">
        <f t="shared" si="16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6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64"/>
        <v>0</v>
      </c>
      <c r="AB1398" s="228" t="str">
        <f t="shared" si="16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6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64"/>
        <v>0</v>
      </c>
      <c r="AB1399" s="228" t="str">
        <f t="shared" si="16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6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64"/>
        <v>0</v>
      </c>
      <c r="AB1400" s="228" t="str">
        <f t="shared" si="16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6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64"/>
        <v>0</v>
      </c>
      <c r="AB1401" s="228" t="str">
        <f t="shared" si="16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6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64"/>
        <v>0</v>
      </c>
      <c r="AB1402" s="228" t="str">
        <f t="shared" si="16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66">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67">IF(AND(C1403="Smelter not listed",OR(LEN(D1403)=0,LEN(E1403)=0)),1,0)</f>
        <v>0</v>
      </c>
      <c r="AB1403" s="228" t="str">
        <f t="shared" ref="AB1403" si="168">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69">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70">IF(AND(C1404="Smelter not listed",OR(LEN(D1404)=0,LEN(E1404)=0)),1,0)</f>
        <v>0</v>
      </c>
      <c r="AB1404" s="228" t="str">
        <f t="shared" ref="AB1404:AB1435" si="171">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6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70"/>
        <v>0</v>
      </c>
      <c r="AB1405" s="228" t="str">
        <f t="shared" si="17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6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70"/>
        <v>0</v>
      </c>
      <c r="AB1406" s="228" t="str">
        <f t="shared" si="17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6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70"/>
        <v>0</v>
      </c>
      <c r="AB1407" s="228" t="str">
        <f t="shared" si="17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6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70"/>
        <v>0</v>
      </c>
      <c r="AB1408" s="228" t="str">
        <f t="shared" si="17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6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70"/>
        <v>0</v>
      </c>
      <c r="AB1409" s="228" t="str">
        <f t="shared" si="17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6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70"/>
        <v>0</v>
      </c>
      <c r="AB1410" s="228" t="str">
        <f t="shared" si="17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6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70"/>
        <v>0</v>
      </c>
      <c r="AB1411" s="228" t="str">
        <f t="shared" si="17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6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70"/>
        <v>0</v>
      </c>
      <c r="AB1412" s="228" t="str">
        <f t="shared" si="17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6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70"/>
        <v>0</v>
      </c>
      <c r="AB1413" s="228" t="str">
        <f t="shared" si="17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6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70"/>
        <v>0</v>
      </c>
      <c r="AB1414" s="228" t="str">
        <f t="shared" si="17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6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70"/>
        <v>0</v>
      </c>
      <c r="AB1415" s="228" t="str">
        <f t="shared" si="17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6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70"/>
        <v>0</v>
      </c>
      <c r="AB1416" s="228" t="str">
        <f t="shared" si="17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6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70"/>
        <v>0</v>
      </c>
      <c r="AB1417" s="228" t="str">
        <f t="shared" si="17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6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70"/>
        <v>0</v>
      </c>
      <c r="AB1418" s="228" t="str">
        <f t="shared" si="17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6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70"/>
        <v>0</v>
      </c>
      <c r="AB1419" s="228" t="str">
        <f t="shared" si="17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6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70"/>
        <v>0</v>
      </c>
      <c r="AB1420" s="228" t="str">
        <f t="shared" si="17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6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70"/>
        <v>0</v>
      </c>
      <c r="AB1421" s="228" t="str">
        <f t="shared" si="17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6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70"/>
        <v>0</v>
      </c>
      <c r="AB1422" s="228" t="str">
        <f t="shared" si="17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6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70"/>
        <v>0</v>
      </c>
      <c r="AB1423" s="228" t="str">
        <f t="shared" si="17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6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70"/>
        <v>0</v>
      </c>
      <c r="AB1424" s="228" t="str">
        <f t="shared" si="17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6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70"/>
        <v>0</v>
      </c>
      <c r="AB1425" s="228" t="str">
        <f t="shared" si="17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6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70"/>
        <v>0</v>
      </c>
      <c r="AB1426" s="228" t="str">
        <f t="shared" si="17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6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70"/>
        <v>0</v>
      </c>
      <c r="AB1427" s="228" t="str">
        <f t="shared" si="17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6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70"/>
        <v>0</v>
      </c>
      <c r="AB1428" s="228" t="str">
        <f t="shared" si="17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6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70"/>
        <v>0</v>
      </c>
      <c r="AB1429" s="228" t="str">
        <f t="shared" si="17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6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70"/>
        <v>0</v>
      </c>
      <c r="AB1430" s="228" t="str">
        <f t="shared" si="17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6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70"/>
        <v>0</v>
      </c>
      <c r="AB1431" s="228" t="str">
        <f t="shared" si="17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6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70"/>
        <v>0</v>
      </c>
      <c r="AB1432" s="228" t="str">
        <f t="shared" si="17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6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70"/>
        <v>0</v>
      </c>
      <c r="AB1433" s="228" t="str">
        <f t="shared" si="17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6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70"/>
        <v>0</v>
      </c>
      <c r="AB1434" s="228" t="str">
        <f t="shared" si="17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6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70"/>
        <v>0</v>
      </c>
      <c r="AB1435" s="228" t="str">
        <f t="shared" si="17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72">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73">IF(AND(C1436="Smelter not listed",OR(LEN(D1436)=0,LEN(E1436)=0)),1,0)</f>
        <v>0</v>
      </c>
      <c r="AB1436" s="228" t="str">
        <f t="shared" ref="AB1436:AB1466" si="174">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7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73"/>
        <v>0</v>
      </c>
      <c r="AB1437" s="228" t="str">
        <f t="shared" si="17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7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73"/>
        <v>0</v>
      </c>
      <c r="AB1438" s="228" t="str">
        <f t="shared" si="17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7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73"/>
        <v>0</v>
      </c>
      <c r="AB1439" s="228" t="str">
        <f t="shared" si="17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7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73"/>
        <v>0</v>
      </c>
      <c r="AB1440" s="228" t="str">
        <f t="shared" si="17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7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73"/>
        <v>0</v>
      </c>
      <c r="AB1441" s="228" t="str">
        <f t="shared" si="17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7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73"/>
        <v>0</v>
      </c>
      <c r="AB1442" s="228" t="str">
        <f t="shared" si="17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7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73"/>
        <v>0</v>
      </c>
      <c r="AB1443" s="228" t="str">
        <f t="shared" si="17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7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73"/>
        <v>0</v>
      </c>
      <c r="AB1444" s="228" t="str">
        <f t="shared" si="17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7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73"/>
        <v>0</v>
      </c>
      <c r="AB1445" s="228" t="str">
        <f t="shared" si="17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7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73"/>
        <v>0</v>
      </c>
      <c r="AB1446" s="228" t="str">
        <f t="shared" si="17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7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73"/>
        <v>0</v>
      </c>
      <c r="AB1447" s="228" t="str">
        <f t="shared" si="17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7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73"/>
        <v>0</v>
      </c>
      <c r="AB1448" s="228" t="str">
        <f t="shared" si="17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7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73"/>
        <v>0</v>
      </c>
      <c r="AB1449" s="228" t="str">
        <f t="shared" si="17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7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73"/>
        <v>0</v>
      </c>
      <c r="AB1450" s="228" t="str">
        <f t="shared" si="17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7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73"/>
        <v>0</v>
      </c>
      <c r="AB1451" s="228" t="str">
        <f t="shared" si="17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7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73"/>
        <v>0</v>
      </c>
      <c r="AB1452" s="228" t="str">
        <f t="shared" si="17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7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73"/>
        <v>0</v>
      </c>
      <c r="AB1453" s="228" t="str">
        <f t="shared" si="17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7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73"/>
        <v>0</v>
      </c>
      <c r="AB1454" s="228" t="str">
        <f t="shared" si="17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7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73"/>
        <v>0</v>
      </c>
      <c r="AB1455" s="228" t="str">
        <f t="shared" si="17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7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73"/>
        <v>0</v>
      </c>
      <c r="AB1456" s="228" t="str">
        <f t="shared" si="17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7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73"/>
        <v>0</v>
      </c>
      <c r="AB1457" s="228" t="str">
        <f t="shared" si="17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7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73"/>
        <v>0</v>
      </c>
      <c r="AB1458" s="228" t="str">
        <f t="shared" si="17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7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73"/>
        <v>0</v>
      </c>
      <c r="AB1459" s="228" t="str">
        <f t="shared" si="17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7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73"/>
        <v>0</v>
      </c>
      <c r="AB1460" s="228" t="str">
        <f t="shared" si="17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7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73"/>
        <v>0</v>
      </c>
      <c r="AB1461" s="228" t="str">
        <f t="shared" si="17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7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73"/>
        <v>0</v>
      </c>
      <c r="AB1462" s="228" t="str">
        <f t="shared" si="17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7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73"/>
        <v>0</v>
      </c>
      <c r="AB1463" s="228" t="str">
        <f t="shared" si="17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7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73"/>
        <v>0</v>
      </c>
      <c r="AB1464" s="228" t="str">
        <f t="shared" si="17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7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73"/>
        <v>0</v>
      </c>
      <c r="AB1465" s="228" t="str">
        <f t="shared" si="17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7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73"/>
        <v>0</v>
      </c>
      <c r="AB1466" s="228" t="str">
        <f t="shared" si="17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75">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76">IF(AND(C1467="Smelter not listed",OR(LEN(D1467)=0,LEN(E1467)=0)),1,0)</f>
        <v>0</v>
      </c>
      <c r="AB1467" s="228" t="str">
        <f t="shared" ref="AB1467" si="177">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7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79">IF(AND(C1468="Smelter not listed",OR(LEN(D1468)=0,LEN(E1468)=0)),1,0)</f>
        <v>0</v>
      </c>
      <c r="AB1468" s="228" t="str">
        <f t="shared" ref="AB1468:AB1499" si="18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7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79"/>
        <v>0</v>
      </c>
      <c r="AB1469" s="228" t="str">
        <f t="shared" si="18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7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79"/>
        <v>0</v>
      </c>
      <c r="AB1470" s="228" t="str">
        <f t="shared" si="18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7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79"/>
        <v>0</v>
      </c>
      <c r="AB1471" s="228" t="str">
        <f t="shared" si="18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7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79"/>
        <v>0</v>
      </c>
      <c r="AB1472" s="228" t="str">
        <f t="shared" si="18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7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79"/>
        <v>0</v>
      </c>
      <c r="AB1473" s="228" t="str">
        <f t="shared" si="18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7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79"/>
        <v>0</v>
      </c>
      <c r="AB1474" s="228" t="str">
        <f t="shared" si="18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7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79"/>
        <v>0</v>
      </c>
      <c r="AB1475" s="228" t="str">
        <f t="shared" si="18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7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79"/>
        <v>0</v>
      </c>
      <c r="AB1476" s="228" t="str">
        <f t="shared" si="18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7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79"/>
        <v>0</v>
      </c>
      <c r="AB1477" s="228" t="str">
        <f t="shared" si="18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7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79"/>
        <v>0</v>
      </c>
      <c r="AB1478" s="228" t="str">
        <f t="shared" si="18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7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79"/>
        <v>0</v>
      </c>
      <c r="AB1479" s="228" t="str">
        <f t="shared" si="18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7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79"/>
        <v>0</v>
      </c>
      <c r="AB1480" s="228" t="str">
        <f t="shared" si="18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7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79"/>
        <v>0</v>
      </c>
      <c r="AB1481" s="228" t="str">
        <f t="shared" si="18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7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79"/>
        <v>0</v>
      </c>
      <c r="AB1482" s="228" t="str">
        <f t="shared" si="18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7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79"/>
        <v>0</v>
      </c>
      <c r="AB1483" s="228" t="str">
        <f t="shared" si="18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7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79"/>
        <v>0</v>
      </c>
      <c r="AB1484" s="228" t="str">
        <f t="shared" si="18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7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79"/>
        <v>0</v>
      </c>
      <c r="AB1485" s="228" t="str">
        <f t="shared" si="18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7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79"/>
        <v>0</v>
      </c>
      <c r="AB1486" s="228" t="str">
        <f t="shared" si="18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7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79"/>
        <v>0</v>
      </c>
      <c r="AB1487" s="228" t="str">
        <f t="shared" si="18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7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79"/>
        <v>0</v>
      </c>
      <c r="AB1488" s="228" t="str">
        <f t="shared" si="18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7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79"/>
        <v>0</v>
      </c>
      <c r="AB1489" s="228" t="str">
        <f t="shared" si="18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7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79"/>
        <v>0</v>
      </c>
      <c r="AB1490" s="228" t="str">
        <f t="shared" si="18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7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79"/>
        <v>0</v>
      </c>
      <c r="AB1491" s="228" t="str">
        <f t="shared" si="18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7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79"/>
        <v>0</v>
      </c>
      <c r="AB1492" s="228" t="str">
        <f t="shared" si="18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7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79"/>
        <v>0</v>
      </c>
      <c r="AB1493" s="228" t="str">
        <f t="shared" si="18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7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79"/>
        <v>0</v>
      </c>
      <c r="AB1494" s="228" t="str">
        <f t="shared" si="18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7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79"/>
        <v>0</v>
      </c>
      <c r="AB1495" s="228" t="str">
        <f t="shared" si="18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7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79"/>
        <v>0</v>
      </c>
      <c r="AB1496" s="228" t="str">
        <f t="shared" si="18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7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79"/>
        <v>0</v>
      </c>
      <c r="AB1497" s="228" t="str">
        <f t="shared" si="18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7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79"/>
        <v>0</v>
      </c>
      <c r="AB1498" s="228" t="str">
        <f t="shared" si="18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7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79"/>
        <v>0</v>
      </c>
      <c r="AB1499" s="228" t="str">
        <f t="shared" si="18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8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82">IF(AND(C1500="Smelter not listed",OR(LEN(D1500)=0,LEN(E1500)=0)),1,0)</f>
        <v>0</v>
      </c>
      <c r="AB1500" s="228" t="str">
        <f t="shared" ref="AB1500:AB1530" si="18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82"/>
        <v>0</v>
      </c>
      <c r="AB1501" s="228" t="str">
        <f t="shared" si="18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82"/>
        <v>0</v>
      </c>
      <c r="AB1502" s="228" t="str">
        <f t="shared" si="18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82"/>
        <v>0</v>
      </c>
      <c r="AB1503" s="228" t="str">
        <f t="shared" si="18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82"/>
        <v>0</v>
      </c>
      <c r="AB1504" s="228" t="str">
        <f t="shared" si="18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82"/>
        <v>0</v>
      </c>
      <c r="AB1505" s="228" t="str">
        <f t="shared" si="18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82"/>
        <v>0</v>
      </c>
      <c r="AB1506" s="228" t="str">
        <f t="shared" si="18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82"/>
        <v>0</v>
      </c>
      <c r="AB1507" s="228" t="str">
        <f t="shared" si="18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82"/>
        <v>0</v>
      </c>
      <c r="AB1508" s="228" t="str">
        <f t="shared" si="18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82"/>
        <v>0</v>
      </c>
      <c r="AB1509" s="228" t="str">
        <f t="shared" si="18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82"/>
        <v>0</v>
      </c>
      <c r="AB1510" s="228" t="str">
        <f t="shared" si="18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82"/>
        <v>0</v>
      </c>
      <c r="AB1511" s="228" t="str">
        <f t="shared" si="18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82"/>
        <v>0</v>
      </c>
      <c r="AB1512" s="228" t="str">
        <f t="shared" si="18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8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82"/>
        <v>0</v>
      </c>
      <c r="AB1513" s="228" t="str">
        <f t="shared" si="18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8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82"/>
        <v>0</v>
      </c>
      <c r="AB1514" s="228" t="str">
        <f t="shared" si="18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82"/>
        <v>0</v>
      </c>
      <c r="AB1515" s="228" t="str">
        <f t="shared" si="18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82"/>
        <v>0</v>
      </c>
      <c r="AB1516" s="228" t="str">
        <f t="shared" si="18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82"/>
        <v>0</v>
      </c>
      <c r="AB1517" s="228" t="str">
        <f t="shared" si="18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82"/>
        <v>0</v>
      </c>
      <c r="AB1518" s="228" t="str">
        <f t="shared" si="18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82"/>
        <v>0</v>
      </c>
      <c r="AB1519" s="228" t="str">
        <f t="shared" si="18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82"/>
        <v>0</v>
      </c>
      <c r="AB1520" s="228" t="str">
        <f t="shared" si="18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82"/>
        <v>0</v>
      </c>
      <c r="AB1521" s="228" t="str">
        <f t="shared" si="18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82"/>
        <v>0</v>
      </c>
      <c r="AB1522" s="228" t="str">
        <f t="shared" si="18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82"/>
        <v>0</v>
      </c>
      <c r="AB1523" s="228" t="str">
        <f t="shared" si="18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82"/>
        <v>0</v>
      </c>
      <c r="AB1524" s="228" t="str">
        <f t="shared" si="18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82"/>
        <v>0</v>
      </c>
      <c r="AB1525" s="228" t="str">
        <f t="shared" si="18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82"/>
        <v>0</v>
      </c>
      <c r="AB1526" s="228" t="str">
        <f t="shared" si="18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82"/>
        <v>0</v>
      </c>
      <c r="AB1527" s="228" t="str">
        <f t="shared" si="18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82"/>
        <v>0</v>
      </c>
      <c r="AB1528" s="228" t="str">
        <f t="shared" si="18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8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82"/>
        <v>0</v>
      </c>
      <c r="AB1529" s="228" t="str">
        <f t="shared" si="18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8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82"/>
        <v>0</v>
      </c>
      <c r="AB1530" s="228" t="str">
        <f t="shared" si="18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84">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85">IF(AND(C1531="Smelter not listed",OR(LEN(D1531)=0,LEN(E1531)=0)),1,0)</f>
        <v>0</v>
      </c>
      <c r="AB1531" s="228" t="str">
        <f t="shared" ref="AB1531" si="186">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87">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88">IF(AND(C1532="Smelter not listed",OR(LEN(D1532)=0,LEN(E1532)=0)),1,0)</f>
        <v>0</v>
      </c>
      <c r="AB1532" s="228" t="str">
        <f t="shared" ref="AB1532:AB1563" si="189">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8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88"/>
        <v>0</v>
      </c>
      <c r="AB1533" s="228" t="str">
        <f t="shared" si="18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8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88"/>
        <v>0</v>
      </c>
      <c r="AB1534" s="228" t="str">
        <f t="shared" si="18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8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88"/>
        <v>0</v>
      </c>
      <c r="AB1535" s="228" t="str">
        <f t="shared" si="18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8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88"/>
        <v>0</v>
      </c>
      <c r="AB1536" s="228" t="str">
        <f t="shared" si="18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8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88"/>
        <v>0</v>
      </c>
      <c r="AB1537" s="228" t="str">
        <f t="shared" si="18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8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88"/>
        <v>0</v>
      </c>
      <c r="AB1538" s="228" t="str">
        <f t="shared" si="18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8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88"/>
        <v>0</v>
      </c>
      <c r="AB1539" s="228" t="str">
        <f t="shared" si="18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8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88"/>
        <v>0</v>
      </c>
      <c r="AB1540" s="228" t="str">
        <f t="shared" si="18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8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88"/>
        <v>0</v>
      </c>
      <c r="AB1541" s="228" t="str">
        <f t="shared" si="18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8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88"/>
        <v>0</v>
      </c>
      <c r="AB1542" s="228" t="str">
        <f t="shared" si="18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8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88"/>
        <v>0</v>
      </c>
      <c r="AB1543" s="228" t="str">
        <f t="shared" si="18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8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88"/>
        <v>0</v>
      </c>
      <c r="AB1544" s="228" t="str">
        <f t="shared" si="18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8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88"/>
        <v>0</v>
      </c>
      <c r="AB1545" s="228" t="str">
        <f t="shared" si="18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8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88"/>
        <v>0</v>
      </c>
      <c r="AB1546" s="228" t="str">
        <f t="shared" si="18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8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88"/>
        <v>0</v>
      </c>
      <c r="AB1547" s="228" t="str">
        <f t="shared" si="18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8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88"/>
        <v>0</v>
      </c>
      <c r="AB1548" s="228" t="str">
        <f t="shared" si="18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8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88"/>
        <v>0</v>
      </c>
      <c r="AB1549" s="228" t="str">
        <f t="shared" si="18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8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88"/>
        <v>0</v>
      </c>
      <c r="AB1550" s="228" t="str">
        <f t="shared" si="18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8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88"/>
        <v>0</v>
      </c>
      <c r="AB1551" s="228" t="str">
        <f t="shared" si="18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8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88"/>
        <v>0</v>
      </c>
      <c r="AB1552" s="228" t="str">
        <f t="shared" si="18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8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88"/>
        <v>0</v>
      </c>
      <c r="AB1553" s="228" t="str">
        <f t="shared" si="18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8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88"/>
        <v>0</v>
      </c>
      <c r="AB1554" s="228" t="str">
        <f t="shared" si="18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8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88"/>
        <v>0</v>
      </c>
      <c r="AB1555" s="228" t="str">
        <f t="shared" si="18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8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88"/>
        <v>0</v>
      </c>
      <c r="AB1556" s="228" t="str">
        <f t="shared" si="18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8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88"/>
        <v>0</v>
      </c>
      <c r="AB1557" s="228" t="str">
        <f t="shared" si="18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8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88"/>
        <v>0</v>
      </c>
      <c r="AB1558" s="228" t="str">
        <f t="shared" si="18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8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88"/>
        <v>0</v>
      </c>
      <c r="AB1559" s="228" t="str">
        <f t="shared" si="18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8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88"/>
        <v>0</v>
      </c>
      <c r="AB1560" s="228" t="str">
        <f t="shared" si="18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8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88"/>
        <v>0</v>
      </c>
      <c r="AB1561" s="228" t="str">
        <f t="shared" si="18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8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88"/>
        <v>0</v>
      </c>
      <c r="AB1562" s="228" t="str">
        <f t="shared" si="18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8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88"/>
        <v>0</v>
      </c>
      <c r="AB1563" s="228" t="str">
        <f t="shared" si="18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90">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91">IF(AND(C1564="Smelter not listed",OR(LEN(D1564)=0,LEN(E1564)=0)),1,0)</f>
        <v>0</v>
      </c>
      <c r="AB1564" s="228" t="str">
        <f t="shared" ref="AB1564:AB1594" si="192">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9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91"/>
        <v>0</v>
      </c>
      <c r="AB1565" s="228" t="str">
        <f t="shared" si="19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9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91"/>
        <v>0</v>
      </c>
      <c r="AB1566" s="228" t="str">
        <f t="shared" si="19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9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91"/>
        <v>0</v>
      </c>
      <c r="AB1567" s="228" t="str">
        <f t="shared" si="19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9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91"/>
        <v>0</v>
      </c>
      <c r="AB1568" s="228" t="str">
        <f t="shared" si="19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9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91"/>
        <v>0</v>
      </c>
      <c r="AB1569" s="228" t="str">
        <f t="shared" si="19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9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91"/>
        <v>0</v>
      </c>
      <c r="AB1570" s="228" t="str">
        <f t="shared" si="19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9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91"/>
        <v>0</v>
      </c>
      <c r="AB1571" s="228" t="str">
        <f t="shared" si="19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9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91"/>
        <v>0</v>
      </c>
      <c r="AB1572" s="228" t="str">
        <f t="shared" si="19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9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91"/>
        <v>0</v>
      </c>
      <c r="AB1573" s="228" t="str">
        <f t="shared" si="19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9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91"/>
        <v>0</v>
      </c>
      <c r="AB1574" s="228" t="str">
        <f t="shared" si="19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9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91"/>
        <v>0</v>
      </c>
      <c r="AB1575" s="228" t="str">
        <f t="shared" si="19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9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91"/>
        <v>0</v>
      </c>
      <c r="AB1576" s="228" t="str">
        <f t="shared" si="19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9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91"/>
        <v>0</v>
      </c>
      <c r="AB1577" s="228" t="str">
        <f t="shared" si="19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9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91"/>
        <v>0</v>
      </c>
      <c r="AB1578" s="228" t="str">
        <f t="shared" si="19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9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91"/>
        <v>0</v>
      </c>
      <c r="AB1579" s="228" t="str">
        <f t="shared" si="19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9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91"/>
        <v>0</v>
      </c>
      <c r="AB1580" s="228" t="str">
        <f t="shared" si="19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9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91"/>
        <v>0</v>
      </c>
      <c r="AB1581" s="228" t="str">
        <f t="shared" si="19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9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91"/>
        <v>0</v>
      </c>
      <c r="AB1582" s="228" t="str">
        <f t="shared" si="19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9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91"/>
        <v>0</v>
      </c>
      <c r="AB1583" s="228" t="str">
        <f t="shared" si="19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9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91"/>
        <v>0</v>
      </c>
      <c r="AB1584" s="228" t="str">
        <f t="shared" si="19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9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91"/>
        <v>0</v>
      </c>
      <c r="AB1585" s="228" t="str">
        <f t="shared" si="19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9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91"/>
        <v>0</v>
      </c>
      <c r="AB1586" s="228" t="str">
        <f t="shared" si="19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9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91"/>
        <v>0</v>
      </c>
      <c r="AB1587" s="228" t="str">
        <f t="shared" si="19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9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91"/>
        <v>0</v>
      </c>
      <c r="AB1588" s="228" t="str">
        <f t="shared" si="19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9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91"/>
        <v>0</v>
      </c>
      <c r="AB1589" s="228" t="str">
        <f t="shared" si="19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9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91"/>
        <v>0</v>
      </c>
      <c r="AB1590" s="228" t="str">
        <f t="shared" si="19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9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91"/>
        <v>0</v>
      </c>
      <c r="AB1591" s="228" t="str">
        <f t="shared" si="19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9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91"/>
        <v>0</v>
      </c>
      <c r="AB1592" s="228" t="str">
        <f t="shared" si="19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9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91"/>
        <v>0</v>
      </c>
      <c r="AB1593" s="228" t="str">
        <f t="shared" si="19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9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91"/>
        <v>0</v>
      </c>
      <c r="AB1594" s="228" t="str">
        <f t="shared" si="19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193">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194">IF(AND(C1595="Smelter not listed",OR(LEN(D1595)=0,LEN(E1595)=0)),1,0)</f>
        <v>0</v>
      </c>
      <c r="AB1595" s="228" t="str">
        <f t="shared" ref="AB1595" si="195">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96">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97">IF(AND(C1596="Smelter not listed",OR(LEN(D1596)=0,LEN(E1596)=0)),1,0)</f>
        <v>0</v>
      </c>
      <c r="AB1596" s="228" t="str">
        <f t="shared" ref="AB1596:AB1627" si="198">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9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97"/>
        <v>0</v>
      </c>
      <c r="AB1597" s="228" t="str">
        <f t="shared" si="19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9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97"/>
        <v>0</v>
      </c>
      <c r="AB1598" s="228" t="str">
        <f t="shared" si="19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9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97"/>
        <v>0</v>
      </c>
      <c r="AB1599" s="228" t="str">
        <f t="shared" si="19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9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97"/>
        <v>0</v>
      </c>
      <c r="AB1600" s="228" t="str">
        <f t="shared" si="19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9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97"/>
        <v>0</v>
      </c>
      <c r="AB1601" s="228" t="str">
        <f t="shared" si="19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9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97"/>
        <v>0</v>
      </c>
      <c r="AB1602" s="228" t="str">
        <f t="shared" si="19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9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97"/>
        <v>0</v>
      </c>
      <c r="AB1603" s="228" t="str">
        <f t="shared" si="19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9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97"/>
        <v>0</v>
      </c>
      <c r="AB1604" s="228" t="str">
        <f t="shared" si="19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9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97"/>
        <v>0</v>
      </c>
      <c r="AB1605" s="228" t="str">
        <f t="shared" si="19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9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97"/>
        <v>0</v>
      </c>
      <c r="AB1606" s="228" t="str">
        <f t="shared" si="19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9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97"/>
        <v>0</v>
      </c>
      <c r="AB1607" s="228" t="str">
        <f t="shared" si="19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9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97"/>
        <v>0</v>
      </c>
      <c r="AB1608" s="228" t="str">
        <f t="shared" si="19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9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97"/>
        <v>0</v>
      </c>
      <c r="AB1609" s="228" t="str">
        <f t="shared" si="19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9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97"/>
        <v>0</v>
      </c>
      <c r="AB1610" s="228" t="str">
        <f t="shared" si="19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9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97"/>
        <v>0</v>
      </c>
      <c r="AB1611" s="228" t="str">
        <f t="shared" si="19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9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97"/>
        <v>0</v>
      </c>
      <c r="AB1612" s="228" t="str">
        <f t="shared" si="19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9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97"/>
        <v>0</v>
      </c>
      <c r="AB1613" s="228" t="str">
        <f t="shared" si="19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9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97"/>
        <v>0</v>
      </c>
      <c r="AB1614" s="228" t="str">
        <f t="shared" si="19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9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97"/>
        <v>0</v>
      </c>
      <c r="AB1615" s="228" t="str">
        <f t="shared" si="19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9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97"/>
        <v>0</v>
      </c>
      <c r="AB1616" s="228" t="str">
        <f t="shared" si="19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9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97"/>
        <v>0</v>
      </c>
      <c r="AB1617" s="228" t="str">
        <f t="shared" si="19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9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97"/>
        <v>0</v>
      </c>
      <c r="AB1618" s="228" t="str">
        <f t="shared" si="19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9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97"/>
        <v>0</v>
      </c>
      <c r="AB1619" s="228" t="str">
        <f t="shared" si="19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9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97"/>
        <v>0</v>
      </c>
      <c r="AB1620" s="228" t="str">
        <f t="shared" si="19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9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97"/>
        <v>0</v>
      </c>
      <c r="AB1621" s="228" t="str">
        <f t="shared" si="19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9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97"/>
        <v>0</v>
      </c>
      <c r="AB1622" s="228" t="str">
        <f t="shared" si="19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9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97"/>
        <v>0</v>
      </c>
      <c r="AB1623" s="228" t="str">
        <f t="shared" si="19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9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97"/>
        <v>0</v>
      </c>
      <c r="AB1624" s="228" t="str">
        <f t="shared" si="19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9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97"/>
        <v>0</v>
      </c>
      <c r="AB1625" s="228" t="str">
        <f t="shared" si="19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9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97"/>
        <v>0</v>
      </c>
      <c r="AB1626" s="228" t="str">
        <f t="shared" si="19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9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97"/>
        <v>0</v>
      </c>
      <c r="AB1627" s="228" t="str">
        <f t="shared" si="19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99">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00">IF(AND(C1628="Smelter not listed",OR(LEN(D1628)=0,LEN(E1628)=0)),1,0)</f>
        <v>0</v>
      </c>
      <c r="AB1628" s="228" t="str">
        <f t="shared" ref="AB1628:AB1658" si="201">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9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00"/>
        <v>0</v>
      </c>
      <c r="AB1629" s="228" t="str">
        <f t="shared" si="20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9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00"/>
        <v>0</v>
      </c>
      <c r="AB1630" s="228" t="str">
        <f t="shared" si="20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9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00"/>
        <v>0</v>
      </c>
      <c r="AB1631" s="228" t="str">
        <f t="shared" si="20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9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00"/>
        <v>0</v>
      </c>
      <c r="AB1632" s="228" t="str">
        <f t="shared" si="20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9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00"/>
        <v>0</v>
      </c>
      <c r="AB1633" s="228" t="str">
        <f t="shared" si="20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9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00"/>
        <v>0</v>
      </c>
      <c r="AB1634" s="228" t="str">
        <f t="shared" si="20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9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00"/>
        <v>0</v>
      </c>
      <c r="AB1635" s="228" t="str">
        <f t="shared" si="20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9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00"/>
        <v>0</v>
      </c>
      <c r="AB1636" s="228" t="str">
        <f t="shared" si="20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9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00"/>
        <v>0</v>
      </c>
      <c r="AB1637" s="228" t="str">
        <f t="shared" si="20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9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00"/>
        <v>0</v>
      </c>
      <c r="AB1638" s="228" t="str">
        <f t="shared" si="20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9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00"/>
        <v>0</v>
      </c>
      <c r="AB1639" s="228" t="str">
        <f t="shared" si="20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9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00"/>
        <v>0</v>
      </c>
      <c r="AB1640" s="228" t="str">
        <f t="shared" si="20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9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00"/>
        <v>0</v>
      </c>
      <c r="AB1641" s="228" t="str">
        <f t="shared" si="20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9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00"/>
        <v>0</v>
      </c>
      <c r="AB1642" s="228" t="str">
        <f t="shared" si="20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9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00"/>
        <v>0</v>
      </c>
      <c r="AB1643" s="228" t="str">
        <f t="shared" si="20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9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00"/>
        <v>0</v>
      </c>
      <c r="AB1644" s="228" t="str">
        <f t="shared" si="20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9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00"/>
        <v>0</v>
      </c>
      <c r="AB1645" s="228" t="str">
        <f t="shared" si="20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9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00"/>
        <v>0</v>
      </c>
      <c r="AB1646" s="228" t="str">
        <f t="shared" si="20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9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00"/>
        <v>0</v>
      </c>
      <c r="AB1647" s="228" t="str">
        <f t="shared" si="20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9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00"/>
        <v>0</v>
      </c>
      <c r="AB1648" s="228" t="str">
        <f t="shared" si="20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9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00"/>
        <v>0</v>
      </c>
      <c r="AB1649" s="228" t="str">
        <f t="shared" si="20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9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00"/>
        <v>0</v>
      </c>
      <c r="AB1650" s="228" t="str">
        <f t="shared" si="20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9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00"/>
        <v>0</v>
      </c>
      <c r="AB1651" s="228" t="str">
        <f t="shared" si="20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9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00"/>
        <v>0</v>
      </c>
      <c r="AB1652" s="228" t="str">
        <f t="shared" si="20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9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00"/>
        <v>0</v>
      </c>
      <c r="AB1653" s="228" t="str">
        <f t="shared" si="20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9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00"/>
        <v>0</v>
      </c>
      <c r="AB1654" s="228" t="str">
        <f t="shared" si="20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9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00"/>
        <v>0</v>
      </c>
      <c r="AB1655" s="228" t="str">
        <f t="shared" si="20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9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00"/>
        <v>0</v>
      </c>
      <c r="AB1656" s="228" t="str">
        <f t="shared" si="20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9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00"/>
        <v>0</v>
      </c>
      <c r="AB1657" s="228" t="str">
        <f t="shared" si="20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9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00"/>
        <v>0</v>
      </c>
      <c r="AB1658" s="228" t="str">
        <f t="shared" si="20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02">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03">IF(AND(C1659="Smelter not listed",OR(LEN(D1659)=0,LEN(E1659)=0)),1,0)</f>
        <v>0</v>
      </c>
      <c r="AB1659" s="228" t="str">
        <f t="shared" ref="AB1659" si="204">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05">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06">IF(AND(C1660="Smelter not listed",OR(LEN(D1660)=0,LEN(E1660)=0)),1,0)</f>
        <v>0</v>
      </c>
      <c r="AB1660" s="228" t="str">
        <f t="shared" ref="AB1660:AB1691" si="207">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0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06"/>
        <v>0</v>
      </c>
      <c r="AB1661" s="228" t="str">
        <f t="shared" si="20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0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06"/>
        <v>0</v>
      </c>
      <c r="AB1662" s="228" t="str">
        <f t="shared" si="20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0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06"/>
        <v>0</v>
      </c>
      <c r="AB1663" s="228" t="str">
        <f t="shared" si="20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0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06"/>
        <v>0</v>
      </c>
      <c r="AB1664" s="228" t="str">
        <f t="shared" si="20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0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06"/>
        <v>0</v>
      </c>
      <c r="AB1665" s="228" t="str">
        <f t="shared" si="20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0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06"/>
        <v>0</v>
      </c>
      <c r="AB1666" s="228" t="str">
        <f t="shared" si="20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0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06"/>
        <v>0</v>
      </c>
      <c r="AB1667" s="228" t="str">
        <f t="shared" si="20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0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06"/>
        <v>0</v>
      </c>
      <c r="AB1668" s="228" t="str">
        <f t="shared" si="20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0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06"/>
        <v>0</v>
      </c>
      <c r="AB1669" s="228" t="str">
        <f t="shared" si="20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0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06"/>
        <v>0</v>
      </c>
      <c r="AB1670" s="228" t="str">
        <f t="shared" si="20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0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06"/>
        <v>0</v>
      </c>
      <c r="AB1671" s="228" t="str">
        <f t="shared" si="20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0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06"/>
        <v>0</v>
      </c>
      <c r="AB1672" s="228" t="str">
        <f t="shared" si="20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0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06"/>
        <v>0</v>
      </c>
      <c r="AB1673" s="228" t="str">
        <f t="shared" si="20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0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06"/>
        <v>0</v>
      </c>
      <c r="AB1674" s="228" t="str">
        <f t="shared" si="20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0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06"/>
        <v>0</v>
      </c>
      <c r="AB1675" s="228" t="str">
        <f t="shared" si="20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0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06"/>
        <v>0</v>
      </c>
      <c r="AB1676" s="228" t="str">
        <f t="shared" si="20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0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06"/>
        <v>0</v>
      </c>
      <c r="AB1677" s="228" t="str">
        <f t="shared" si="20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0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06"/>
        <v>0</v>
      </c>
      <c r="AB1678" s="228" t="str">
        <f t="shared" si="20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0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06"/>
        <v>0</v>
      </c>
      <c r="AB1679" s="228" t="str">
        <f t="shared" si="20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0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06"/>
        <v>0</v>
      </c>
      <c r="AB1680" s="228" t="str">
        <f t="shared" si="20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0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06"/>
        <v>0</v>
      </c>
      <c r="AB1681" s="228" t="str">
        <f t="shared" si="20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0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06"/>
        <v>0</v>
      </c>
      <c r="AB1682" s="228" t="str">
        <f t="shared" si="20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0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06"/>
        <v>0</v>
      </c>
      <c r="AB1683" s="228" t="str">
        <f t="shared" si="20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0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06"/>
        <v>0</v>
      </c>
      <c r="AB1684" s="228" t="str">
        <f t="shared" si="20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0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06"/>
        <v>0</v>
      </c>
      <c r="AB1685" s="228" t="str">
        <f t="shared" si="20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0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06"/>
        <v>0</v>
      </c>
      <c r="AB1686" s="228" t="str">
        <f t="shared" si="20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0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06"/>
        <v>0</v>
      </c>
      <c r="AB1687" s="228" t="str">
        <f t="shared" si="20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0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06"/>
        <v>0</v>
      </c>
      <c r="AB1688" s="228" t="str">
        <f t="shared" si="20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0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06"/>
        <v>0</v>
      </c>
      <c r="AB1689" s="228" t="str">
        <f t="shared" si="20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0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06"/>
        <v>0</v>
      </c>
      <c r="AB1690" s="228" t="str">
        <f t="shared" si="20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0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06"/>
        <v>0</v>
      </c>
      <c r="AB1691" s="228" t="str">
        <f t="shared" si="20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08">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09">IF(AND(C1692="Smelter not listed",OR(LEN(D1692)=0,LEN(E1692)=0)),1,0)</f>
        <v>0</v>
      </c>
      <c r="AB1692" s="228" t="str">
        <f t="shared" ref="AB1692:AB1722" si="210">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0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09"/>
        <v>0</v>
      </c>
      <c r="AB1693" s="228" t="str">
        <f t="shared" si="21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0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09"/>
        <v>0</v>
      </c>
      <c r="AB1694" s="228" t="str">
        <f t="shared" si="21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0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09"/>
        <v>0</v>
      </c>
      <c r="AB1695" s="228" t="str">
        <f t="shared" si="21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0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09"/>
        <v>0</v>
      </c>
      <c r="AB1696" s="228" t="str">
        <f t="shared" si="21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0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09"/>
        <v>0</v>
      </c>
      <c r="AB1697" s="228" t="str">
        <f t="shared" si="21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0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09"/>
        <v>0</v>
      </c>
      <c r="AB1698" s="228" t="str">
        <f t="shared" si="21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0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09"/>
        <v>0</v>
      </c>
      <c r="AB1699" s="228" t="str">
        <f t="shared" si="21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0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09"/>
        <v>0</v>
      </c>
      <c r="AB1700" s="228" t="str">
        <f t="shared" si="21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0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09"/>
        <v>0</v>
      </c>
      <c r="AB1701" s="228" t="str">
        <f t="shared" si="21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0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09"/>
        <v>0</v>
      </c>
      <c r="AB1702" s="228" t="str">
        <f t="shared" si="21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0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09"/>
        <v>0</v>
      </c>
      <c r="AB1703" s="228" t="str">
        <f t="shared" si="21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0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09"/>
        <v>0</v>
      </c>
      <c r="AB1704" s="228" t="str">
        <f t="shared" si="21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0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09"/>
        <v>0</v>
      </c>
      <c r="AB1705" s="228" t="str">
        <f t="shared" si="21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0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09"/>
        <v>0</v>
      </c>
      <c r="AB1706" s="228" t="str">
        <f t="shared" si="21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0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09"/>
        <v>0</v>
      </c>
      <c r="AB1707" s="228" t="str">
        <f t="shared" si="21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0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09"/>
        <v>0</v>
      </c>
      <c r="AB1708" s="228" t="str">
        <f t="shared" si="21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0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09"/>
        <v>0</v>
      </c>
      <c r="AB1709" s="228" t="str">
        <f t="shared" si="21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0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09"/>
        <v>0</v>
      </c>
      <c r="AB1710" s="228" t="str">
        <f t="shared" si="21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0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09"/>
        <v>0</v>
      </c>
      <c r="AB1711" s="228" t="str">
        <f t="shared" si="21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0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09"/>
        <v>0</v>
      </c>
      <c r="AB1712" s="228" t="str">
        <f t="shared" si="21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0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09"/>
        <v>0</v>
      </c>
      <c r="AB1713" s="228" t="str">
        <f t="shared" si="21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0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09"/>
        <v>0</v>
      </c>
      <c r="AB1714" s="228" t="str">
        <f t="shared" si="21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0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09"/>
        <v>0</v>
      </c>
      <c r="AB1715" s="228" t="str">
        <f t="shared" si="21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0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09"/>
        <v>0</v>
      </c>
      <c r="AB1716" s="228" t="str">
        <f t="shared" si="21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0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09"/>
        <v>0</v>
      </c>
      <c r="AB1717" s="228" t="str">
        <f t="shared" si="21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0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09"/>
        <v>0</v>
      </c>
      <c r="AB1718" s="228" t="str">
        <f t="shared" si="21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0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09"/>
        <v>0</v>
      </c>
      <c r="AB1719" s="228" t="str">
        <f t="shared" si="21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0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09"/>
        <v>0</v>
      </c>
      <c r="AB1720" s="228" t="str">
        <f t="shared" si="21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0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09"/>
        <v>0</v>
      </c>
      <c r="AB1721" s="228" t="str">
        <f t="shared" si="21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0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09"/>
        <v>0</v>
      </c>
      <c r="AB1722" s="228" t="str">
        <f t="shared" si="21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1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12">IF(AND(C1723="Smelter not listed",OR(LEN(D1723)=0,LEN(E1723)=0)),1,0)</f>
        <v>0</v>
      </c>
      <c r="AB1723" s="228" t="str">
        <f t="shared" ref="AB1723" si="213">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14">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15">IF(AND(C1724="Smelter not listed",OR(LEN(D1724)=0,LEN(E1724)=0)),1,0)</f>
        <v>0</v>
      </c>
      <c r="AB1724" s="228" t="str">
        <f t="shared" ref="AB1724:AB1755" si="216">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1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15"/>
        <v>0</v>
      </c>
      <c r="AB1725" s="228" t="str">
        <f t="shared" si="21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1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15"/>
        <v>0</v>
      </c>
      <c r="AB1726" s="228" t="str">
        <f t="shared" si="21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1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15"/>
        <v>0</v>
      </c>
      <c r="AB1727" s="228" t="str">
        <f t="shared" si="21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1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15"/>
        <v>0</v>
      </c>
      <c r="AB1728" s="228" t="str">
        <f t="shared" si="21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1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15"/>
        <v>0</v>
      </c>
      <c r="AB1729" s="228" t="str">
        <f t="shared" si="21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1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15"/>
        <v>0</v>
      </c>
      <c r="AB1730" s="228" t="str">
        <f t="shared" si="21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1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15"/>
        <v>0</v>
      </c>
      <c r="AB1731" s="228" t="str">
        <f t="shared" si="21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1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15"/>
        <v>0</v>
      </c>
      <c r="AB1732" s="228" t="str">
        <f t="shared" si="21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1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15"/>
        <v>0</v>
      </c>
      <c r="AB1733" s="228" t="str">
        <f t="shared" si="21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1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15"/>
        <v>0</v>
      </c>
      <c r="AB1734" s="228" t="str">
        <f t="shared" si="21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1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15"/>
        <v>0</v>
      </c>
      <c r="AB1735" s="228" t="str">
        <f t="shared" si="21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1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15"/>
        <v>0</v>
      </c>
      <c r="AB1736" s="228" t="str">
        <f t="shared" si="21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1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15"/>
        <v>0</v>
      </c>
      <c r="AB1737" s="228" t="str">
        <f t="shared" si="21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1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15"/>
        <v>0</v>
      </c>
      <c r="AB1738" s="228" t="str">
        <f t="shared" si="21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1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15"/>
        <v>0</v>
      </c>
      <c r="AB1739" s="228" t="str">
        <f t="shared" si="21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1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15"/>
        <v>0</v>
      </c>
      <c r="AB1740" s="228" t="str">
        <f t="shared" si="21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1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15"/>
        <v>0</v>
      </c>
      <c r="AB1741" s="228" t="str">
        <f t="shared" si="21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1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15"/>
        <v>0</v>
      </c>
      <c r="AB1742" s="228" t="str">
        <f t="shared" si="21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1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15"/>
        <v>0</v>
      </c>
      <c r="AB1743" s="228" t="str">
        <f t="shared" si="21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1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15"/>
        <v>0</v>
      </c>
      <c r="AB1744" s="228" t="str">
        <f t="shared" si="21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1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15"/>
        <v>0</v>
      </c>
      <c r="AB1745" s="228" t="str">
        <f t="shared" si="21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1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15"/>
        <v>0</v>
      </c>
      <c r="AB1746" s="228" t="str">
        <f t="shared" si="21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1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15"/>
        <v>0</v>
      </c>
      <c r="AB1747" s="228" t="str">
        <f t="shared" si="21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1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15"/>
        <v>0</v>
      </c>
      <c r="AB1748" s="228" t="str">
        <f t="shared" si="21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1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15"/>
        <v>0</v>
      </c>
      <c r="AB1749" s="228" t="str">
        <f t="shared" si="21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1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15"/>
        <v>0</v>
      </c>
      <c r="AB1750" s="228" t="str">
        <f t="shared" si="21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1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15"/>
        <v>0</v>
      </c>
      <c r="AB1751" s="228" t="str">
        <f t="shared" si="21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1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15"/>
        <v>0</v>
      </c>
      <c r="AB1752" s="228" t="str">
        <f t="shared" si="21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1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15"/>
        <v>0</v>
      </c>
      <c r="AB1753" s="228" t="str">
        <f t="shared" si="21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1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15"/>
        <v>0</v>
      </c>
      <c r="AB1754" s="228" t="str">
        <f t="shared" si="21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1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15"/>
        <v>0</v>
      </c>
      <c r="AB1755" s="228" t="str">
        <f t="shared" si="21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17">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18">IF(AND(C1756="Smelter not listed",OR(LEN(D1756)=0,LEN(E1756)=0)),1,0)</f>
        <v>0</v>
      </c>
      <c r="AB1756" s="228" t="str">
        <f t="shared" ref="AB1756:AB1786" si="219">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1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18"/>
        <v>0</v>
      </c>
      <c r="AB1757" s="228" t="str">
        <f t="shared" si="21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1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18"/>
        <v>0</v>
      </c>
      <c r="AB1758" s="228" t="str">
        <f t="shared" si="21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1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18"/>
        <v>0</v>
      </c>
      <c r="AB1759" s="228" t="str">
        <f t="shared" si="21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1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18"/>
        <v>0</v>
      </c>
      <c r="AB1760" s="228" t="str">
        <f t="shared" si="21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1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18"/>
        <v>0</v>
      </c>
      <c r="AB1761" s="228" t="str">
        <f t="shared" si="21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1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18"/>
        <v>0</v>
      </c>
      <c r="AB1762" s="228" t="str">
        <f t="shared" si="21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1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18"/>
        <v>0</v>
      </c>
      <c r="AB1763" s="228" t="str">
        <f t="shared" si="21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1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18"/>
        <v>0</v>
      </c>
      <c r="AB1764" s="228" t="str">
        <f t="shared" si="21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1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18"/>
        <v>0</v>
      </c>
      <c r="AB1765" s="228" t="str">
        <f t="shared" si="21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1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18"/>
        <v>0</v>
      </c>
      <c r="AB1766" s="228" t="str">
        <f t="shared" si="21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1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18"/>
        <v>0</v>
      </c>
      <c r="AB1767" s="228" t="str">
        <f t="shared" si="21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1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18"/>
        <v>0</v>
      </c>
      <c r="AB1768" s="228" t="str">
        <f t="shared" si="21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1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18"/>
        <v>0</v>
      </c>
      <c r="AB1769" s="228" t="str">
        <f t="shared" si="21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1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18"/>
        <v>0</v>
      </c>
      <c r="AB1770" s="228" t="str">
        <f t="shared" si="21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1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18"/>
        <v>0</v>
      </c>
      <c r="AB1771" s="228" t="str">
        <f t="shared" si="21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1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18"/>
        <v>0</v>
      </c>
      <c r="AB1772" s="228" t="str">
        <f t="shared" si="21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1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18"/>
        <v>0</v>
      </c>
      <c r="AB1773" s="228" t="str">
        <f t="shared" si="21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1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18"/>
        <v>0</v>
      </c>
      <c r="AB1774" s="228" t="str">
        <f t="shared" si="21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1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18"/>
        <v>0</v>
      </c>
      <c r="AB1775" s="228" t="str">
        <f t="shared" si="21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1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18"/>
        <v>0</v>
      </c>
      <c r="AB1776" s="228" t="str">
        <f t="shared" si="21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1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18"/>
        <v>0</v>
      </c>
      <c r="AB1777" s="228" t="str">
        <f t="shared" si="21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1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18"/>
        <v>0</v>
      </c>
      <c r="AB1778" s="228" t="str">
        <f t="shared" si="21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1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18"/>
        <v>0</v>
      </c>
      <c r="AB1779" s="228" t="str">
        <f t="shared" si="21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1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18"/>
        <v>0</v>
      </c>
      <c r="AB1780" s="228" t="str">
        <f t="shared" si="21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1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18"/>
        <v>0</v>
      </c>
      <c r="AB1781" s="228" t="str">
        <f t="shared" si="21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1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18"/>
        <v>0</v>
      </c>
      <c r="AB1782" s="228" t="str">
        <f t="shared" si="21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1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18"/>
        <v>0</v>
      </c>
      <c r="AB1783" s="228" t="str">
        <f t="shared" si="21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1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18"/>
        <v>0</v>
      </c>
      <c r="AB1784" s="228" t="str">
        <f t="shared" si="21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1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18"/>
        <v>0</v>
      </c>
      <c r="AB1785" s="228" t="str">
        <f t="shared" si="21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1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18"/>
        <v>0</v>
      </c>
      <c r="AB1786" s="228" t="str">
        <f t="shared" si="21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20">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21">IF(AND(C1787="Smelter not listed",OR(LEN(D1787)=0,LEN(E1787)=0)),1,0)</f>
        <v>0</v>
      </c>
      <c r="AB1787" s="228" t="str">
        <f t="shared" ref="AB1787" si="222">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23">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24">IF(AND(C1788="Smelter not listed",OR(LEN(D1788)=0,LEN(E1788)=0)),1,0)</f>
        <v>0</v>
      </c>
      <c r="AB1788" s="228" t="str">
        <f t="shared" ref="AB1788:AB1819" si="225">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2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24"/>
        <v>0</v>
      </c>
      <c r="AB1789" s="228" t="str">
        <f t="shared" si="22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2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24"/>
        <v>0</v>
      </c>
      <c r="AB1790" s="228" t="str">
        <f t="shared" si="22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2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24"/>
        <v>0</v>
      </c>
      <c r="AB1791" s="228" t="str">
        <f t="shared" si="22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2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24"/>
        <v>0</v>
      </c>
      <c r="AB1792" s="228" t="str">
        <f t="shared" si="22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2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24"/>
        <v>0</v>
      </c>
      <c r="AB1793" s="228" t="str">
        <f t="shared" si="22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2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24"/>
        <v>0</v>
      </c>
      <c r="AB1794" s="228" t="str">
        <f t="shared" si="22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2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24"/>
        <v>0</v>
      </c>
      <c r="AB1795" s="228" t="str">
        <f t="shared" si="22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2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24"/>
        <v>0</v>
      </c>
      <c r="AB1796" s="228" t="str">
        <f t="shared" si="22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2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24"/>
        <v>0</v>
      </c>
      <c r="AB1797" s="228" t="str">
        <f t="shared" si="22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2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24"/>
        <v>0</v>
      </c>
      <c r="AB1798" s="228" t="str">
        <f t="shared" si="22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2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24"/>
        <v>0</v>
      </c>
      <c r="AB1799" s="228" t="str">
        <f t="shared" si="22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2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24"/>
        <v>0</v>
      </c>
      <c r="AB1800" s="228" t="str">
        <f t="shared" si="22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2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24"/>
        <v>0</v>
      </c>
      <c r="AB1801" s="228" t="str">
        <f t="shared" si="22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2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24"/>
        <v>0</v>
      </c>
      <c r="AB1802" s="228" t="str">
        <f t="shared" si="22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2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24"/>
        <v>0</v>
      </c>
      <c r="AB1803" s="228" t="str">
        <f t="shared" si="22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2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24"/>
        <v>0</v>
      </c>
      <c r="AB1804" s="228" t="str">
        <f t="shared" si="22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2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24"/>
        <v>0</v>
      </c>
      <c r="AB1805" s="228" t="str">
        <f t="shared" si="22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2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24"/>
        <v>0</v>
      </c>
      <c r="AB1806" s="228" t="str">
        <f t="shared" si="22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2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24"/>
        <v>0</v>
      </c>
      <c r="AB1807" s="228" t="str">
        <f t="shared" si="22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2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24"/>
        <v>0</v>
      </c>
      <c r="AB1808" s="228" t="str">
        <f t="shared" si="22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2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24"/>
        <v>0</v>
      </c>
      <c r="AB1809" s="228" t="str">
        <f t="shared" si="22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2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24"/>
        <v>0</v>
      </c>
      <c r="AB1810" s="228" t="str">
        <f t="shared" si="22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2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24"/>
        <v>0</v>
      </c>
      <c r="AB1811" s="228" t="str">
        <f t="shared" si="22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2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24"/>
        <v>0</v>
      </c>
      <c r="AB1812" s="228" t="str">
        <f t="shared" si="22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2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24"/>
        <v>0</v>
      </c>
      <c r="AB1813" s="228" t="str">
        <f t="shared" si="22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2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24"/>
        <v>0</v>
      </c>
      <c r="AB1814" s="228" t="str">
        <f t="shared" si="22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2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24"/>
        <v>0</v>
      </c>
      <c r="AB1815" s="228" t="str">
        <f t="shared" si="22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2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24"/>
        <v>0</v>
      </c>
      <c r="AB1816" s="228" t="str">
        <f t="shared" si="22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2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24"/>
        <v>0</v>
      </c>
      <c r="AB1817" s="228" t="str">
        <f t="shared" si="22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2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24"/>
        <v>0</v>
      </c>
      <c r="AB1818" s="228" t="str">
        <f t="shared" si="22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2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24"/>
        <v>0</v>
      </c>
      <c r="AB1819" s="228" t="str">
        <f t="shared" si="22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26">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27">IF(AND(C1820="Smelter not listed",OR(LEN(D1820)=0,LEN(E1820)=0)),1,0)</f>
        <v>0</v>
      </c>
      <c r="AB1820" s="228" t="str">
        <f t="shared" ref="AB1820:AB1850" si="228">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2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27"/>
        <v>0</v>
      </c>
      <c r="AB1821" s="228" t="str">
        <f t="shared" si="22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2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27"/>
        <v>0</v>
      </c>
      <c r="AB1822" s="228" t="str">
        <f t="shared" si="22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2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27"/>
        <v>0</v>
      </c>
      <c r="AB1823" s="228" t="str">
        <f t="shared" si="22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2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27"/>
        <v>0</v>
      </c>
      <c r="AB1824" s="228" t="str">
        <f t="shared" si="22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2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27"/>
        <v>0</v>
      </c>
      <c r="AB1825" s="228" t="str">
        <f t="shared" si="22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2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27"/>
        <v>0</v>
      </c>
      <c r="AB1826" s="228" t="str">
        <f t="shared" si="22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2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27"/>
        <v>0</v>
      </c>
      <c r="AB1827" s="228" t="str">
        <f t="shared" si="22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2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27"/>
        <v>0</v>
      </c>
      <c r="AB1828" s="228" t="str">
        <f t="shared" si="22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2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27"/>
        <v>0</v>
      </c>
      <c r="AB1829" s="228" t="str">
        <f t="shared" si="22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2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27"/>
        <v>0</v>
      </c>
      <c r="AB1830" s="228" t="str">
        <f t="shared" si="22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2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27"/>
        <v>0</v>
      </c>
      <c r="AB1831" s="228" t="str">
        <f t="shared" si="22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2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27"/>
        <v>0</v>
      </c>
      <c r="AB1832" s="228" t="str">
        <f t="shared" si="22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2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27"/>
        <v>0</v>
      </c>
      <c r="AB1833" s="228" t="str">
        <f t="shared" si="22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2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27"/>
        <v>0</v>
      </c>
      <c r="AB1834" s="228" t="str">
        <f t="shared" si="22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2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27"/>
        <v>0</v>
      </c>
      <c r="AB1835" s="228" t="str">
        <f t="shared" si="22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2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27"/>
        <v>0</v>
      </c>
      <c r="AB1836" s="228" t="str">
        <f t="shared" si="22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2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27"/>
        <v>0</v>
      </c>
      <c r="AB1837" s="228" t="str">
        <f t="shared" si="22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2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27"/>
        <v>0</v>
      </c>
      <c r="AB1838" s="228" t="str">
        <f t="shared" si="22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2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27"/>
        <v>0</v>
      </c>
      <c r="AB1839" s="228" t="str">
        <f t="shared" si="22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2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27"/>
        <v>0</v>
      </c>
      <c r="AB1840" s="228" t="str">
        <f t="shared" si="22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2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27"/>
        <v>0</v>
      </c>
      <c r="AB1841" s="228" t="str">
        <f t="shared" si="22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2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27"/>
        <v>0</v>
      </c>
      <c r="AB1842" s="228" t="str">
        <f t="shared" si="22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2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27"/>
        <v>0</v>
      </c>
      <c r="AB1843" s="228" t="str">
        <f t="shared" si="22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2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27"/>
        <v>0</v>
      </c>
      <c r="AB1844" s="228" t="str">
        <f t="shared" si="22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2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27"/>
        <v>0</v>
      </c>
      <c r="AB1845" s="228" t="str">
        <f t="shared" si="22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2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27"/>
        <v>0</v>
      </c>
      <c r="AB1846" s="228" t="str">
        <f t="shared" si="22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2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27"/>
        <v>0</v>
      </c>
      <c r="AB1847" s="228" t="str">
        <f t="shared" si="22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2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27"/>
        <v>0</v>
      </c>
      <c r="AB1848" s="228" t="str">
        <f t="shared" si="22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2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27"/>
        <v>0</v>
      </c>
      <c r="AB1849" s="228" t="str">
        <f t="shared" si="22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2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27"/>
        <v>0</v>
      </c>
      <c r="AB1850" s="228" t="str">
        <f t="shared" si="22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29">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30">IF(AND(C1851="Smelter not listed",OR(LEN(D1851)=0,LEN(E1851)=0)),1,0)</f>
        <v>0</v>
      </c>
      <c r="AB1851" s="228" t="str">
        <f t="shared" ref="AB1851" si="231">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32">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33">IF(AND(C1852="Smelter not listed",OR(LEN(D1852)=0,LEN(E1852)=0)),1,0)</f>
        <v>0</v>
      </c>
      <c r="AB1852" s="228" t="str">
        <f t="shared" ref="AB1852:AB1883" si="234">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3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33"/>
        <v>0</v>
      </c>
      <c r="AB1853" s="228" t="str">
        <f t="shared" si="23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3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33"/>
        <v>0</v>
      </c>
      <c r="AB1854" s="228" t="str">
        <f t="shared" si="23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3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33"/>
        <v>0</v>
      </c>
      <c r="AB1855" s="228" t="str">
        <f t="shared" si="23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3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33"/>
        <v>0</v>
      </c>
      <c r="AB1856" s="228" t="str">
        <f t="shared" si="23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3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33"/>
        <v>0</v>
      </c>
      <c r="AB1857" s="228" t="str">
        <f t="shared" si="23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3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33"/>
        <v>0</v>
      </c>
      <c r="AB1858" s="228" t="str">
        <f t="shared" si="23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3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33"/>
        <v>0</v>
      </c>
      <c r="AB1859" s="228" t="str">
        <f t="shared" si="23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3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33"/>
        <v>0</v>
      </c>
      <c r="AB1860" s="228" t="str">
        <f t="shared" si="23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3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33"/>
        <v>0</v>
      </c>
      <c r="AB1861" s="228" t="str">
        <f t="shared" si="23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3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33"/>
        <v>0</v>
      </c>
      <c r="AB1862" s="228" t="str">
        <f t="shared" si="23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3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33"/>
        <v>0</v>
      </c>
      <c r="AB1863" s="228" t="str">
        <f t="shared" si="23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3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33"/>
        <v>0</v>
      </c>
      <c r="AB1864" s="228" t="str">
        <f t="shared" si="23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3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33"/>
        <v>0</v>
      </c>
      <c r="AB1865" s="228" t="str">
        <f t="shared" si="23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3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33"/>
        <v>0</v>
      </c>
      <c r="AB1866" s="228" t="str">
        <f t="shared" si="23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3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33"/>
        <v>0</v>
      </c>
      <c r="AB1867" s="228" t="str">
        <f t="shared" si="23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3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33"/>
        <v>0</v>
      </c>
      <c r="AB1868" s="228" t="str">
        <f t="shared" si="23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3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33"/>
        <v>0</v>
      </c>
      <c r="AB1869" s="228" t="str">
        <f t="shared" si="23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3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33"/>
        <v>0</v>
      </c>
      <c r="AB1870" s="228" t="str">
        <f t="shared" si="23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3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33"/>
        <v>0</v>
      </c>
      <c r="AB1871" s="228" t="str">
        <f t="shared" si="23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3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33"/>
        <v>0</v>
      </c>
      <c r="AB1872" s="228" t="str">
        <f t="shared" si="23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3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33"/>
        <v>0</v>
      </c>
      <c r="AB1873" s="228" t="str">
        <f t="shared" si="23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3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33"/>
        <v>0</v>
      </c>
      <c r="AB1874" s="228" t="str">
        <f t="shared" si="23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3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33"/>
        <v>0</v>
      </c>
      <c r="AB1875" s="228" t="str">
        <f t="shared" si="23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3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33"/>
        <v>0</v>
      </c>
      <c r="AB1876" s="228" t="str">
        <f t="shared" si="23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3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33"/>
        <v>0</v>
      </c>
      <c r="AB1877" s="228" t="str">
        <f t="shared" si="23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3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33"/>
        <v>0</v>
      </c>
      <c r="AB1878" s="228" t="str">
        <f t="shared" si="23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3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33"/>
        <v>0</v>
      </c>
      <c r="AB1879" s="228" t="str">
        <f t="shared" si="23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3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33"/>
        <v>0</v>
      </c>
      <c r="AB1880" s="228" t="str">
        <f t="shared" si="23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3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33"/>
        <v>0</v>
      </c>
      <c r="AB1881" s="228" t="str">
        <f t="shared" si="23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3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33"/>
        <v>0</v>
      </c>
      <c r="AB1882" s="228" t="str">
        <f t="shared" si="23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3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33"/>
        <v>0</v>
      </c>
      <c r="AB1883" s="228" t="str">
        <f t="shared" si="23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35">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36">IF(AND(C1884="Smelter not listed",OR(LEN(D1884)=0,LEN(E1884)=0)),1,0)</f>
        <v>0</v>
      </c>
      <c r="AB1884" s="228" t="str">
        <f t="shared" ref="AB1884:AB1914" si="237">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3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36"/>
        <v>0</v>
      </c>
      <c r="AB1885" s="228" t="str">
        <f t="shared" si="23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3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36"/>
        <v>0</v>
      </c>
      <c r="AB1886" s="228" t="str">
        <f t="shared" si="23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3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36"/>
        <v>0</v>
      </c>
      <c r="AB1887" s="228" t="str">
        <f t="shared" si="23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3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36"/>
        <v>0</v>
      </c>
      <c r="AB1888" s="228" t="str">
        <f t="shared" si="23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3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36"/>
        <v>0</v>
      </c>
      <c r="AB1889" s="228" t="str">
        <f t="shared" si="23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3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36"/>
        <v>0</v>
      </c>
      <c r="AB1890" s="228" t="str">
        <f t="shared" si="23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3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36"/>
        <v>0</v>
      </c>
      <c r="AB1891" s="228" t="str">
        <f t="shared" si="23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3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36"/>
        <v>0</v>
      </c>
      <c r="AB1892" s="228" t="str">
        <f t="shared" si="23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3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36"/>
        <v>0</v>
      </c>
      <c r="AB1893" s="228" t="str">
        <f t="shared" si="23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3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36"/>
        <v>0</v>
      </c>
      <c r="AB1894" s="228" t="str">
        <f t="shared" si="23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3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36"/>
        <v>0</v>
      </c>
      <c r="AB1895" s="228" t="str">
        <f t="shared" si="23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3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36"/>
        <v>0</v>
      </c>
      <c r="AB1896" s="228" t="str">
        <f t="shared" si="23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3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36"/>
        <v>0</v>
      </c>
      <c r="AB1897" s="228" t="str">
        <f t="shared" si="23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3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36"/>
        <v>0</v>
      </c>
      <c r="AB1898" s="228" t="str">
        <f t="shared" si="23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3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36"/>
        <v>0</v>
      </c>
      <c r="AB1899" s="228" t="str">
        <f t="shared" si="23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3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36"/>
        <v>0</v>
      </c>
      <c r="AB1900" s="228" t="str">
        <f t="shared" si="23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3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36"/>
        <v>0</v>
      </c>
      <c r="AB1901" s="228" t="str">
        <f t="shared" si="23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3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36"/>
        <v>0</v>
      </c>
      <c r="AB1902" s="228" t="str">
        <f t="shared" si="23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3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36"/>
        <v>0</v>
      </c>
      <c r="AB1903" s="228" t="str">
        <f t="shared" si="23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3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36"/>
        <v>0</v>
      </c>
      <c r="AB1904" s="228" t="str">
        <f t="shared" si="23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3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36"/>
        <v>0</v>
      </c>
      <c r="AB1905" s="228" t="str">
        <f t="shared" si="23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3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36"/>
        <v>0</v>
      </c>
      <c r="AB1906" s="228" t="str">
        <f t="shared" si="23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3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36"/>
        <v>0</v>
      </c>
      <c r="AB1907" s="228" t="str">
        <f t="shared" si="23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3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36"/>
        <v>0</v>
      </c>
      <c r="AB1908" s="228" t="str">
        <f t="shared" si="23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3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36"/>
        <v>0</v>
      </c>
      <c r="AB1909" s="228" t="str">
        <f t="shared" si="23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3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36"/>
        <v>0</v>
      </c>
      <c r="AB1910" s="228" t="str">
        <f t="shared" si="23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3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36"/>
        <v>0</v>
      </c>
      <c r="AB1911" s="228" t="str">
        <f t="shared" si="23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3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36"/>
        <v>0</v>
      </c>
      <c r="AB1912" s="228" t="str">
        <f t="shared" si="23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3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36"/>
        <v>0</v>
      </c>
      <c r="AB1913" s="228" t="str">
        <f t="shared" si="23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3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36"/>
        <v>0</v>
      </c>
      <c r="AB1914" s="228" t="str">
        <f t="shared" si="23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38">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39">IF(AND(C1915="Smelter not listed",OR(LEN(D1915)=0,LEN(E1915)=0)),1,0)</f>
        <v>0</v>
      </c>
      <c r="AB1915" s="228" t="str">
        <f t="shared" ref="AB1915" si="240">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41">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42">IF(AND(C1916="Smelter not listed",OR(LEN(D1916)=0,LEN(E1916)=0)),1,0)</f>
        <v>0</v>
      </c>
      <c r="AB1916" s="228" t="str">
        <f t="shared" ref="AB1916:AB1947" si="243">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42"/>
        <v>0</v>
      </c>
      <c r="AB1917" s="228" t="str">
        <f t="shared" si="24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42"/>
        <v>0</v>
      </c>
      <c r="AB1918" s="228" t="str">
        <f t="shared" si="24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42"/>
        <v>0</v>
      </c>
      <c r="AB1919" s="228" t="str">
        <f t="shared" si="24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42"/>
        <v>0</v>
      </c>
      <c r="AB1920" s="228" t="str">
        <f t="shared" si="24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42"/>
        <v>0</v>
      </c>
      <c r="AB1921" s="228" t="str">
        <f t="shared" si="24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42"/>
        <v>0</v>
      </c>
      <c r="AB1922" s="228" t="str">
        <f t="shared" si="24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42"/>
        <v>0</v>
      </c>
      <c r="AB1923" s="228" t="str">
        <f t="shared" si="24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42"/>
        <v>0</v>
      </c>
      <c r="AB1924" s="228" t="str">
        <f t="shared" si="24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42"/>
        <v>0</v>
      </c>
      <c r="AB1925" s="228" t="str">
        <f t="shared" si="24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42"/>
        <v>0</v>
      </c>
      <c r="AB1926" s="228" t="str">
        <f t="shared" si="24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42"/>
        <v>0</v>
      </c>
      <c r="AB1927" s="228" t="str">
        <f t="shared" si="24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42"/>
        <v>0</v>
      </c>
      <c r="AB1928" s="228" t="str">
        <f t="shared" si="24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42"/>
        <v>0</v>
      </c>
      <c r="AB1929" s="228" t="str">
        <f t="shared" si="24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4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42"/>
        <v>0</v>
      </c>
      <c r="AB1930" s="228" t="str">
        <f t="shared" si="24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42"/>
        <v>0</v>
      </c>
      <c r="AB1931" s="228" t="str">
        <f t="shared" si="24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42"/>
        <v>0</v>
      </c>
      <c r="AB1932" s="228" t="str">
        <f t="shared" si="24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42"/>
        <v>0</v>
      </c>
      <c r="AB1933" s="228" t="str">
        <f t="shared" si="24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42"/>
        <v>0</v>
      </c>
      <c r="AB1934" s="228" t="str">
        <f t="shared" si="24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42"/>
        <v>0</v>
      </c>
      <c r="AB1935" s="228" t="str">
        <f t="shared" si="24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42"/>
        <v>0</v>
      </c>
      <c r="AB1936" s="228" t="str">
        <f t="shared" si="24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42"/>
        <v>0</v>
      </c>
      <c r="AB1937" s="228" t="str">
        <f t="shared" si="24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42"/>
        <v>0</v>
      </c>
      <c r="AB1938" s="228" t="str">
        <f t="shared" si="24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42"/>
        <v>0</v>
      </c>
      <c r="AB1939" s="228" t="str">
        <f t="shared" si="24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42"/>
        <v>0</v>
      </c>
      <c r="AB1940" s="228" t="str">
        <f t="shared" si="24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42"/>
        <v>0</v>
      </c>
      <c r="AB1941" s="228" t="str">
        <f t="shared" si="24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42"/>
        <v>0</v>
      </c>
      <c r="AB1942" s="228" t="str">
        <f t="shared" si="24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42"/>
        <v>0</v>
      </c>
      <c r="AB1943" s="228" t="str">
        <f t="shared" si="24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42"/>
        <v>0</v>
      </c>
      <c r="AB1944" s="228" t="str">
        <f t="shared" si="24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42"/>
        <v>0</v>
      </c>
      <c r="AB1945" s="228" t="str">
        <f t="shared" si="24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4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42"/>
        <v>0</v>
      </c>
      <c r="AB1946" s="228" t="str">
        <f t="shared" si="24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4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42"/>
        <v>0</v>
      </c>
      <c r="AB1947" s="228" t="str">
        <f t="shared" si="24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44">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45">IF(AND(C1948="Smelter not listed",OR(LEN(D1948)=0,LEN(E1948)=0)),1,0)</f>
        <v>0</v>
      </c>
      <c r="AB1948" s="228" t="str">
        <f t="shared" ref="AB1948:AB1978" si="246">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4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45"/>
        <v>0</v>
      </c>
      <c r="AB1949" s="228" t="str">
        <f t="shared" si="24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4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45"/>
        <v>0</v>
      </c>
      <c r="AB1950" s="228" t="str">
        <f t="shared" si="24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4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45"/>
        <v>0</v>
      </c>
      <c r="AB1951" s="228" t="str">
        <f t="shared" si="24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4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45"/>
        <v>0</v>
      </c>
      <c r="AB1952" s="228" t="str">
        <f t="shared" si="24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4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45"/>
        <v>0</v>
      </c>
      <c r="AB1953" s="228" t="str">
        <f t="shared" si="24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4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45"/>
        <v>0</v>
      </c>
      <c r="AB1954" s="228" t="str">
        <f t="shared" si="24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4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45"/>
        <v>0</v>
      </c>
      <c r="AB1955" s="228" t="str">
        <f t="shared" si="24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4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45"/>
        <v>0</v>
      </c>
      <c r="AB1956" s="228" t="str">
        <f t="shared" si="24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4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45"/>
        <v>0</v>
      </c>
      <c r="AB1957" s="228" t="str">
        <f t="shared" si="24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4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45"/>
        <v>0</v>
      </c>
      <c r="AB1958" s="228" t="str">
        <f t="shared" si="24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4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45"/>
        <v>0</v>
      </c>
      <c r="AB1959" s="228" t="str">
        <f t="shared" si="24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4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45"/>
        <v>0</v>
      </c>
      <c r="AB1960" s="228" t="str">
        <f t="shared" si="24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4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45"/>
        <v>0</v>
      </c>
      <c r="AB1961" s="228" t="str">
        <f t="shared" si="24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4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45"/>
        <v>0</v>
      </c>
      <c r="AB1962" s="228" t="str">
        <f t="shared" si="24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4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45"/>
        <v>0</v>
      </c>
      <c r="AB1963" s="228" t="str">
        <f t="shared" si="24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4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45"/>
        <v>0</v>
      </c>
      <c r="AB1964" s="228" t="str">
        <f t="shared" si="24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4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45"/>
        <v>0</v>
      </c>
      <c r="AB1965" s="228" t="str">
        <f t="shared" si="24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4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45"/>
        <v>0</v>
      </c>
      <c r="AB1966" s="228" t="str">
        <f t="shared" si="24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4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45"/>
        <v>0</v>
      </c>
      <c r="AB1967" s="228" t="str">
        <f t="shared" si="24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4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45"/>
        <v>0</v>
      </c>
      <c r="AB1968" s="228" t="str">
        <f t="shared" si="24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4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45"/>
        <v>0</v>
      </c>
      <c r="AB1969" s="228" t="str">
        <f t="shared" si="24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4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45"/>
        <v>0</v>
      </c>
      <c r="AB1970" s="228" t="str">
        <f t="shared" si="24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4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45"/>
        <v>0</v>
      </c>
      <c r="AB1971" s="228" t="str">
        <f t="shared" si="24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4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45"/>
        <v>0</v>
      </c>
      <c r="AB1972" s="228" t="str">
        <f t="shared" si="24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4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45"/>
        <v>0</v>
      </c>
      <c r="AB1973" s="228" t="str">
        <f t="shared" si="24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4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45"/>
        <v>0</v>
      </c>
      <c r="AB1974" s="228" t="str">
        <f t="shared" si="24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4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45"/>
        <v>0</v>
      </c>
      <c r="AB1975" s="228" t="str">
        <f t="shared" si="24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4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45"/>
        <v>0</v>
      </c>
      <c r="AB1976" s="228" t="str">
        <f t="shared" si="24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4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45"/>
        <v>0</v>
      </c>
      <c r="AB1977" s="228" t="str">
        <f t="shared" si="24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4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45"/>
        <v>0</v>
      </c>
      <c r="AB1978" s="228" t="str">
        <f t="shared" si="24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47">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48">IF(AND(C1979="Smelter not listed",OR(LEN(D1979)=0,LEN(E1979)=0)),1,0)</f>
        <v>0</v>
      </c>
      <c r="AB1979" s="228" t="str">
        <f t="shared" ref="AB1979" si="249">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50">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51">IF(AND(C1980="Smelter not listed",OR(LEN(D1980)=0,LEN(E1980)=0)),1,0)</f>
        <v>0</v>
      </c>
      <c r="AB1980" s="228" t="str">
        <f t="shared" ref="AB1980:AB2011" si="25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5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51"/>
        <v>0</v>
      </c>
      <c r="AB1981" s="228" t="str">
        <f t="shared" si="25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5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51"/>
        <v>0</v>
      </c>
      <c r="AB1982" s="228" t="str">
        <f t="shared" si="25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5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51"/>
        <v>0</v>
      </c>
      <c r="AB1983" s="228" t="str">
        <f t="shared" si="25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5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51"/>
        <v>0</v>
      </c>
      <c r="AB1984" s="228" t="str">
        <f t="shared" si="25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5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51"/>
        <v>0</v>
      </c>
      <c r="AB1985" s="228" t="str">
        <f t="shared" si="25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5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51"/>
        <v>0</v>
      </c>
      <c r="AB1986" s="228" t="str">
        <f t="shared" si="25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5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51"/>
        <v>0</v>
      </c>
      <c r="AB1987" s="228" t="str">
        <f t="shared" si="25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5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51"/>
        <v>0</v>
      </c>
      <c r="AB1988" s="228" t="str">
        <f t="shared" si="25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5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51"/>
        <v>0</v>
      </c>
      <c r="AB1989" s="228" t="str">
        <f t="shared" si="25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5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51"/>
        <v>0</v>
      </c>
      <c r="AB1990" s="228" t="str">
        <f t="shared" si="25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5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51"/>
        <v>0</v>
      </c>
      <c r="AB1991" s="228" t="str">
        <f t="shared" si="25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5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51"/>
        <v>0</v>
      </c>
      <c r="AB1992" s="228" t="str">
        <f t="shared" si="25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5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51"/>
        <v>0</v>
      </c>
      <c r="AB1993" s="228" t="str">
        <f t="shared" si="25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5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51"/>
        <v>0</v>
      </c>
      <c r="AB1994" s="228" t="str">
        <f t="shared" si="25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5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51"/>
        <v>0</v>
      </c>
      <c r="AB1995" s="228" t="str">
        <f t="shared" si="25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5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51"/>
        <v>0</v>
      </c>
      <c r="AB1996" s="228" t="str">
        <f t="shared" si="25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5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51"/>
        <v>0</v>
      </c>
      <c r="AB1997" s="228" t="str">
        <f t="shared" si="25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5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51"/>
        <v>0</v>
      </c>
      <c r="AB1998" s="228" t="str">
        <f t="shared" si="25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5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51"/>
        <v>0</v>
      </c>
      <c r="AB1999" s="228" t="str">
        <f t="shared" si="25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5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51"/>
        <v>0</v>
      </c>
      <c r="AB2000" s="228" t="str">
        <f t="shared" si="25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5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51"/>
        <v>0</v>
      </c>
      <c r="AB2001" s="228" t="str">
        <f t="shared" si="25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5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51"/>
        <v>0</v>
      </c>
      <c r="AB2002" s="228" t="str">
        <f t="shared" si="25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5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51"/>
        <v>0</v>
      </c>
      <c r="AB2003" s="228" t="str">
        <f t="shared" si="25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5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51"/>
        <v>0</v>
      </c>
      <c r="AB2004" s="228" t="str">
        <f t="shared" si="25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5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51"/>
        <v>0</v>
      </c>
      <c r="AB2005" s="228" t="str">
        <f t="shared" si="25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5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51"/>
        <v>0</v>
      </c>
      <c r="AB2006" s="228" t="str">
        <f t="shared" si="25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5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51"/>
        <v>0</v>
      </c>
      <c r="AB2007" s="228" t="str">
        <f t="shared" si="25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5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51"/>
        <v>0</v>
      </c>
      <c r="AB2008" s="228" t="str">
        <f t="shared" si="25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5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51"/>
        <v>0</v>
      </c>
      <c r="AB2009" s="228" t="str">
        <f t="shared" si="25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5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51"/>
        <v>0</v>
      </c>
      <c r="AB2010" s="228" t="str">
        <f t="shared" si="25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5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51"/>
        <v>0</v>
      </c>
      <c r="AB2011" s="228" t="str">
        <f t="shared" si="25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53">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54">IF(AND(C2012="Smelter not listed",OR(LEN(D2012)=0,LEN(E2012)=0)),1,0)</f>
        <v>0</v>
      </c>
      <c r="AB2012" s="228" t="str">
        <f t="shared" ref="AB2012:AB2042" si="25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5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54"/>
        <v>0</v>
      </c>
      <c r="AB2013" s="228" t="str">
        <f t="shared" si="25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5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54"/>
        <v>0</v>
      </c>
      <c r="AB2014" s="228" t="str">
        <f t="shared" si="25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5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54"/>
        <v>0</v>
      </c>
      <c r="AB2015" s="228" t="str">
        <f t="shared" si="25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5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54"/>
        <v>0</v>
      </c>
      <c r="AB2016" s="228" t="str">
        <f t="shared" si="25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5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54"/>
        <v>0</v>
      </c>
      <c r="AB2017" s="228" t="str">
        <f t="shared" si="25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5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54"/>
        <v>0</v>
      </c>
      <c r="AB2018" s="228" t="str">
        <f t="shared" si="25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5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54"/>
        <v>0</v>
      </c>
      <c r="AB2019" s="228" t="str">
        <f t="shared" si="25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5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54"/>
        <v>0</v>
      </c>
      <c r="AB2020" s="228" t="str">
        <f t="shared" si="25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5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54"/>
        <v>0</v>
      </c>
      <c r="AB2021" s="228" t="str">
        <f t="shared" si="25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5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54"/>
        <v>0</v>
      </c>
      <c r="AB2022" s="228" t="str">
        <f t="shared" si="25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5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54"/>
        <v>0</v>
      </c>
      <c r="AB2023" s="228" t="str">
        <f t="shared" si="25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5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54"/>
        <v>0</v>
      </c>
      <c r="AB2024" s="228" t="str">
        <f t="shared" si="25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5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54"/>
        <v>0</v>
      </c>
      <c r="AB2025" s="228" t="str">
        <f t="shared" si="25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5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54"/>
        <v>0</v>
      </c>
      <c r="AB2026" s="228" t="str">
        <f t="shared" si="25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5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54"/>
        <v>0</v>
      </c>
      <c r="AB2027" s="228" t="str">
        <f t="shared" si="25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5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54"/>
        <v>0</v>
      </c>
      <c r="AB2028" s="228" t="str">
        <f t="shared" si="25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5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54"/>
        <v>0</v>
      </c>
      <c r="AB2029" s="228" t="str">
        <f t="shared" si="25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5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54"/>
        <v>0</v>
      </c>
      <c r="AB2030" s="228" t="str">
        <f t="shared" si="25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5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54"/>
        <v>0</v>
      </c>
      <c r="AB2031" s="228" t="str">
        <f t="shared" si="25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5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54"/>
        <v>0</v>
      </c>
      <c r="AB2032" s="228" t="str">
        <f t="shared" si="25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5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54"/>
        <v>0</v>
      </c>
      <c r="AB2033" s="228" t="str">
        <f t="shared" si="25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5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54"/>
        <v>0</v>
      </c>
      <c r="AB2034" s="228" t="str">
        <f t="shared" si="25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5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54"/>
        <v>0</v>
      </c>
      <c r="AB2035" s="228" t="str">
        <f t="shared" si="25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5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54"/>
        <v>0</v>
      </c>
      <c r="AB2036" s="228" t="str">
        <f t="shared" si="25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5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54"/>
        <v>0</v>
      </c>
      <c r="AB2037" s="228" t="str">
        <f t="shared" si="25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5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54"/>
        <v>0</v>
      </c>
      <c r="AB2038" s="228" t="str">
        <f t="shared" si="25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5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54"/>
        <v>0</v>
      </c>
      <c r="AB2039" s="228" t="str">
        <f t="shared" si="25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5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54"/>
        <v>0</v>
      </c>
      <c r="AB2040" s="228" t="str">
        <f t="shared" si="25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5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54"/>
        <v>0</v>
      </c>
      <c r="AB2041" s="228" t="str">
        <f t="shared" si="25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5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54"/>
        <v>0</v>
      </c>
      <c r="AB2042" s="228" t="str">
        <f t="shared" si="25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56">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57">IF(AND(C2043="Smelter not listed",OR(LEN(D2043)=0,LEN(E2043)=0)),1,0)</f>
        <v>0</v>
      </c>
      <c r="AB2043" s="228" t="str">
        <f t="shared" ref="AB2043" si="258">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59">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60">IF(AND(C2044="Smelter not listed",OR(LEN(D2044)=0,LEN(E2044)=0)),1,0)</f>
        <v>0</v>
      </c>
      <c r="AB2044" s="228" t="str">
        <f t="shared" ref="AB2044:AB2075" si="261">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5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60"/>
        <v>0</v>
      </c>
      <c r="AB2045" s="228" t="str">
        <f t="shared" si="26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5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60"/>
        <v>0</v>
      </c>
      <c r="AB2046" s="228" t="str">
        <f t="shared" si="26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5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60"/>
        <v>0</v>
      </c>
      <c r="AB2047" s="228" t="str">
        <f t="shared" si="26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5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60"/>
        <v>0</v>
      </c>
      <c r="AB2048" s="228" t="str">
        <f t="shared" si="26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5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60"/>
        <v>0</v>
      </c>
      <c r="AB2049" s="228" t="str">
        <f t="shared" si="26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5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60"/>
        <v>0</v>
      </c>
      <c r="AB2050" s="228" t="str">
        <f t="shared" si="26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5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60"/>
        <v>0</v>
      </c>
      <c r="AB2051" s="228" t="str">
        <f t="shared" si="26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5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60"/>
        <v>0</v>
      </c>
      <c r="AB2052" s="228" t="str">
        <f t="shared" si="26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5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60"/>
        <v>0</v>
      </c>
      <c r="AB2053" s="228" t="str">
        <f t="shared" si="26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5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60"/>
        <v>0</v>
      </c>
      <c r="AB2054" s="228" t="str">
        <f t="shared" si="26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5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60"/>
        <v>0</v>
      </c>
      <c r="AB2055" s="228" t="str">
        <f t="shared" si="26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5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60"/>
        <v>0</v>
      </c>
      <c r="AB2056" s="228" t="str">
        <f t="shared" si="26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5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60"/>
        <v>0</v>
      </c>
      <c r="AB2057" s="228" t="str">
        <f t="shared" si="26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5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60"/>
        <v>0</v>
      </c>
      <c r="AB2058" s="228" t="str">
        <f t="shared" si="26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5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60"/>
        <v>0</v>
      </c>
      <c r="AB2059" s="228" t="str">
        <f t="shared" si="26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5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60"/>
        <v>0</v>
      </c>
      <c r="AB2060" s="228" t="str">
        <f t="shared" si="26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5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60"/>
        <v>0</v>
      </c>
      <c r="AB2061" s="228" t="str">
        <f t="shared" si="26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5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60"/>
        <v>0</v>
      </c>
      <c r="AB2062" s="228" t="str">
        <f t="shared" si="26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5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60"/>
        <v>0</v>
      </c>
      <c r="AB2063" s="228" t="str">
        <f t="shared" si="26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5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60"/>
        <v>0</v>
      </c>
      <c r="AB2064" s="228" t="str">
        <f t="shared" si="26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5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60"/>
        <v>0</v>
      </c>
      <c r="AB2065" s="228" t="str">
        <f t="shared" si="26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5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60"/>
        <v>0</v>
      </c>
      <c r="AB2066" s="228" t="str">
        <f t="shared" si="26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5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60"/>
        <v>0</v>
      </c>
      <c r="AB2067" s="228" t="str">
        <f t="shared" si="26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5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60"/>
        <v>0</v>
      </c>
      <c r="AB2068" s="228" t="str">
        <f t="shared" si="26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5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60"/>
        <v>0</v>
      </c>
      <c r="AB2069" s="228" t="str">
        <f t="shared" si="26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5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60"/>
        <v>0</v>
      </c>
      <c r="AB2070" s="228" t="str">
        <f t="shared" si="26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5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60"/>
        <v>0</v>
      </c>
      <c r="AB2071" s="228" t="str">
        <f t="shared" si="26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5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60"/>
        <v>0</v>
      </c>
      <c r="AB2072" s="228" t="str">
        <f t="shared" si="26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5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60"/>
        <v>0</v>
      </c>
      <c r="AB2073" s="228" t="str">
        <f t="shared" si="26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5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60"/>
        <v>0</v>
      </c>
      <c r="AB2074" s="228" t="str">
        <f t="shared" si="26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5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60"/>
        <v>0</v>
      </c>
      <c r="AB2075" s="228" t="str">
        <f t="shared" si="26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62">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63">IF(AND(C2076="Smelter not listed",OR(LEN(D2076)=0,LEN(E2076)=0)),1,0)</f>
        <v>0</v>
      </c>
      <c r="AB2076" s="228" t="str">
        <f t="shared" ref="AB2076:AB2106" si="264">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6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63"/>
        <v>0</v>
      </c>
      <c r="AB2077" s="228" t="str">
        <f t="shared" si="26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6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63"/>
        <v>0</v>
      </c>
      <c r="AB2078" s="228" t="str">
        <f t="shared" si="26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6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63"/>
        <v>0</v>
      </c>
      <c r="AB2079" s="228" t="str">
        <f t="shared" si="26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6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63"/>
        <v>0</v>
      </c>
      <c r="AB2080" s="228" t="str">
        <f t="shared" si="26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6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63"/>
        <v>0</v>
      </c>
      <c r="AB2081" s="228" t="str">
        <f t="shared" si="26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6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63"/>
        <v>0</v>
      </c>
      <c r="AB2082" s="228" t="str">
        <f t="shared" si="26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6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63"/>
        <v>0</v>
      </c>
      <c r="AB2083" s="228" t="str">
        <f t="shared" si="26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6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63"/>
        <v>0</v>
      </c>
      <c r="AB2084" s="228" t="str">
        <f t="shared" si="26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6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63"/>
        <v>0</v>
      </c>
      <c r="AB2085" s="228" t="str">
        <f t="shared" si="26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6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63"/>
        <v>0</v>
      </c>
      <c r="AB2086" s="228" t="str">
        <f t="shared" si="26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6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63"/>
        <v>0</v>
      </c>
      <c r="AB2087" s="228" t="str">
        <f t="shared" si="26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6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63"/>
        <v>0</v>
      </c>
      <c r="AB2088" s="228" t="str">
        <f t="shared" si="26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6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63"/>
        <v>0</v>
      </c>
      <c r="AB2089" s="228" t="str">
        <f t="shared" si="26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6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63"/>
        <v>0</v>
      </c>
      <c r="AB2090" s="228" t="str">
        <f t="shared" si="26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6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63"/>
        <v>0</v>
      </c>
      <c r="AB2091" s="228" t="str">
        <f t="shared" si="26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6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63"/>
        <v>0</v>
      </c>
      <c r="AB2092" s="228" t="str">
        <f t="shared" si="26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6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63"/>
        <v>0</v>
      </c>
      <c r="AB2093" s="228" t="str">
        <f t="shared" si="26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6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63"/>
        <v>0</v>
      </c>
      <c r="AB2094" s="228" t="str">
        <f t="shared" si="26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6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63"/>
        <v>0</v>
      </c>
      <c r="AB2095" s="228" t="str">
        <f t="shared" si="26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6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63"/>
        <v>0</v>
      </c>
      <c r="AB2096" s="228" t="str">
        <f t="shared" si="26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6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63"/>
        <v>0</v>
      </c>
      <c r="AB2097" s="228" t="str">
        <f t="shared" si="26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6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63"/>
        <v>0</v>
      </c>
      <c r="AB2098" s="228" t="str">
        <f t="shared" si="26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6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63"/>
        <v>0</v>
      </c>
      <c r="AB2099" s="228" t="str">
        <f t="shared" si="26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6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63"/>
        <v>0</v>
      </c>
      <c r="AB2100" s="228" t="str">
        <f t="shared" si="26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6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63"/>
        <v>0</v>
      </c>
      <c r="AB2101" s="228" t="str">
        <f t="shared" si="26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6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63"/>
        <v>0</v>
      </c>
      <c r="AB2102" s="228" t="str">
        <f t="shared" si="26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6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63"/>
        <v>0</v>
      </c>
      <c r="AB2103" s="228" t="str">
        <f t="shared" si="26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6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63"/>
        <v>0</v>
      </c>
      <c r="AB2104" s="228" t="str">
        <f t="shared" si="26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6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63"/>
        <v>0</v>
      </c>
      <c r="AB2105" s="228" t="str">
        <f t="shared" si="26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6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63"/>
        <v>0</v>
      </c>
      <c r="AB2106" s="228" t="str">
        <f t="shared" si="26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65">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66">IF(AND(C2107="Smelter not listed",OR(LEN(D2107)=0,LEN(E2107)=0)),1,0)</f>
        <v>0</v>
      </c>
      <c r="AB2107" s="228" t="str">
        <f t="shared" ref="AB2107" si="267">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6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69">IF(AND(C2108="Smelter not listed",OR(LEN(D2108)=0,LEN(E2108)=0)),1,0)</f>
        <v>0</v>
      </c>
      <c r="AB2108" s="228" t="str">
        <f t="shared" ref="AB2108:AB2139" si="27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6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69"/>
        <v>0</v>
      </c>
      <c r="AB2109" s="228" t="str">
        <f t="shared" si="27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6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69"/>
        <v>0</v>
      </c>
      <c r="AB2110" s="228" t="str">
        <f t="shared" si="27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6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69"/>
        <v>0</v>
      </c>
      <c r="AB2111" s="228" t="str">
        <f t="shared" si="27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6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69"/>
        <v>0</v>
      </c>
      <c r="AB2112" s="228" t="str">
        <f t="shared" si="27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6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69"/>
        <v>0</v>
      </c>
      <c r="AB2113" s="228" t="str">
        <f t="shared" si="27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6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69"/>
        <v>0</v>
      </c>
      <c r="AB2114" s="228" t="str">
        <f t="shared" si="27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6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69"/>
        <v>0</v>
      </c>
      <c r="AB2115" s="228" t="str">
        <f t="shared" si="27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6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69"/>
        <v>0</v>
      </c>
      <c r="AB2116" s="228" t="str">
        <f t="shared" si="27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6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69"/>
        <v>0</v>
      </c>
      <c r="AB2117" s="228" t="str">
        <f t="shared" si="27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6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69"/>
        <v>0</v>
      </c>
      <c r="AB2118" s="228" t="str">
        <f t="shared" si="27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6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69"/>
        <v>0</v>
      </c>
      <c r="AB2119" s="228" t="str">
        <f t="shared" si="27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6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69"/>
        <v>0</v>
      </c>
      <c r="AB2120" s="228" t="str">
        <f t="shared" si="27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6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69"/>
        <v>0</v>
      </c>
      <c r="AB2121" s="228" t="str">
        <f t="shared" si="27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6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69"/>
        <v>0</v>
      </c>
      <c r="AB2122" s="228" t="str">
        <f t="shared" si="27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6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69"/>
        <v>0</v>
      </c>
      <c r="AB2123" s="228" t="str">
        <f t="shared" si="27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6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69"/>
        <v>0</v>
      </c>
      <c r="AB2124" s="228" t="str">
        <f t="shared" si="27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6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69"/>
        <v>0</v>
      </c>
      <c r="AB2125" s="228" t="str">
        <f t="shared" si="27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6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69"/>
        <v>0</v>
      </c>
      <c r="AB2126" s="228" t="str">
        <f t="shared" si="27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6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69"/>
        <v>0</v>
      </c>
      <c r="AB2127" s="228" t="str">
        <f t="shared" si="27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6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69"/>
        <v>0</v>
      </c>
      <c r="AB2128" s="228" t="str">
        <f t="shared" si="27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6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69"/>
        <v>0</v>
      </c>
      <c r="AB2129" s="228" t="str">
        <f t="shared" si="27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6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69"/>
        <v>0</v>
      </c>
      <c r="AB2130" s="228" t="str">
        <f t="shared" si="27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6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69"/>
        <v>0</v>
      </c>
      <c r="AB2131" s="228" t="str">
        <f t="shared" si="27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6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69"/>
        <v>0</v>
      </c>
      <c r="AB2132" s="228" t="str">
        <f t="shared" si="27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6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69"/>
        <v>0</v>
      </c>
      <c r="AB2133" s="228" t="str">
        <f t="shared" si="27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6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69"/>
        <v>0</v>
      </c>
      <c r="AB2134" s="228" t="str">
        <f t="shared" si="27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6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69"/>
        <v>0</v>
      </c>
      <c r="AB2135" s="228" t="str">
        <f t="shared" si="27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6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69"/>
        <v>0</v>
      </c>
      <c r="AB2136" s="228" t="str">
        <f t="shared" si="27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6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69"/>
        <v>0</v>
      </c>
      <c r="AB2137" s="228" t="str">
        <f t="shared" si="27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6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69"/>
        <v>0</v>
      </c>
      <c r="AB2138" s="228" t="str">
        <f t="shared" si="27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6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69"/>
        <v>0</v>
      </c>
      <c r="AB2139" s="228" t="str">
        <f t="shared" si="27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7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72">IF(AND(C2140="Smelter not listed",OR(LEN(D2140)=0,LEN(E2140)=0)),1,0)</f>
        <v>0</v>
      </c>
      <c r="AB2140" s="228" t="str">
        <f t="shared" ref="AB2140:AB2170" si="27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72"/>
        <v>0</v>
      </c>
      <c r="AB2141" s="228" t="str">
        <f t="shared" si="27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72"/>
        <v>0</v>
      </c>
      <c r="AB2142" s="228" t="str">
        <f t="shared" si="27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72"/>
        <v>0</v>
      </c>
      <c r="AB2143" s="228" t="str">
        <f t="shared" si="27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72"/>
        <v>0</v>
      </c>
      <c r="AB2144" s="228" t="str">
        <f t="shared" si="27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72"/>
        <v>0</v>
      </c>
      <c r="AB2145" s="228" t="str">
        <f t="shared" si="27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72"/>
        <v>0</v>
      </c>
      <c r="AB2146" s="228" t="str">
        <f t="shared" si="27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72"/>
        <v>0</v>
      </c>
      <c r="AB2147" s="228" t="str">
        <f t="shared" si="27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72"/>
        <v>0</v>
      </c>
      <c r="AB2148" s="228" t="str">
        <f t="shared" si="27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72"/>
        <v>0</v>
      </c>
      <c r="AB2149" s="228" t="str">
        <f t="shared" si="27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72"/>
        <v>0</v>
      </c>
      <c r="AB2150" s="228" t="str">
        <f t="shared" si="27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72"/>
        <v>0</v>
      </c>
      <c r="AB2151" s="228" t="str">
        <f t="shared" si="27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72"/>
        <v>0</v>
      </c>
      <c r="AB2152" s="228" t="str">
        <f t="shared" si="27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7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72"/>
        <v>0</v>
      </c>
      <c r="AB2153" s="228" t="str">
        <f t="shared" si="27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7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72"/>
        <v>0</v>
      </c>
      <c r="AB2154" s="228" t="str">
        <f t="shared" si="27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72"/>
        <v>0</v>
      </c>
      <c r="AB2155" s="228" t="str">
        <f t="shared" si="27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72"/>
        <v>0</v>
      </c>
      <c r="AB2156" s="228" t="str">
        <f t="shared" si="27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72"/>
        <v>0</v>
      </c>
      <c r="AB2157" s="228" t="str">
        <f t="shared" si="27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72"/>
        <v>0</v>
      </c>
      <c r="AB2158" s="228" t="str">
        <f t="shared" si="27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72"/>
        <v>0</v>
      </c>
      <c r="AB2159" s="228" t="str">
        <f t="shared" si="27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72"/>
        <v>0</v>
      </c>
      <c r="AB2160" s="228" t="str">
        <f t="shared" si="27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72"/>
        <v>0</v>
      </c>
      <c r="AB2161" s="228" t="str">
        <f t="shared" si="27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72"/>
        <v>0</v>
      </c>
      <c r="AB2162" s="228" t="str">
        <f t="shared" si="27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72"/>
        <v>0</v>
      </c>
      <c r="AB2163" s="228" t="str">
        <f t="shared" si="27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72"/>
        <v>0</v>
      </c>
      <c r="AB2164" s="228" t="str">
        <f t="shared" si="27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72"/>
        <v>0</v>
      </c>
      <c r="AB2165" s="228" t="str">
        <f t="shared" si="27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72"/>
        <v>0</v>
      </c>
      <c r="AB2166" s="228" t="str">
        <f t="shared" si="27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72"/>
        <v>0</v>
      </c>
      <c r="AB2167" s="228" t="str">
        <f t="shared" si="27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72"/>
        <v>0</v>
      </c>
      <c r="AB2168" s="228" t="str">
        <f t="shared" si="27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7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72"/>
        <v>0</v>
      </c>
      <c r="AB2169" s="228" t="str">
        <f t="shared" si="27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7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72"/>
        <v>0</v>
      </c>
      <c r="AB2170" s="228" t="str">
        <f t="shared" si="27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74">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75">IF(AND(C2171="Smelter not listed",OR(LEN(D2171)=0,LEN(E2171)=0)),1,0)</f>
        <v>0</v>
      </c>
      <c r="AB2171" s="228" t="str">
        <f t="shared" ref="AB2171" si="276">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77">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78">IF(AND(C2172="Smelter not listed",OR(LEN(D2172)=0,LEN(E2172)=0)),1,0)</f>
        <v>0</v>
      </c>
      <c r="AB2172" s="228" t="str">
        <f t="shared" ref="AB2172:AB2203" si="279">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7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78"/>
        <v>0</v>
      </c>
      <c r="AB2173" s="228" t="str">
        <f t="shared" si="27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7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78"/>
        <v>0</v>
      </c>
      <c r="AB2174" s="228" t="str">
        <f t="shared" si="27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7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78"/>
        <v>0</v>
      </c>
      <c r="AB2175" s="228" t="str">
        <f t="shared" si="27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7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78"/>
        <v>0</v>
      </c>
      <c r="AB2176" s="228" t="str">
        <f t="shared" si="27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7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78"/>
        <v>0</v>
      </c>
      <c r="AB2177" s="228" t="str">
        <f t="shared" si="27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7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78"/>
        <v>0</v>
      </c>
      <c r="AB2178" s="228" t="str">
        <f t="shared" si="27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7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78"/>
        <v>0</v>
      </c>
      <c r="AB2179" s="228" t="str">
        <f t="shared" si="27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7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78"/>
        <v>0</v>
      </c>
      <c r="AB2180" s="228" t="str">
        <f t="shared" si="27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7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78"/>
        <v>0</v>
      </c>
      <c r="AB2181" s="228" t="str">
        <f t="shared" si="27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7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78"/>
        <v>0</v>
      </c>
      <c r="AB2182" s="228" t="str">
        <f t="shared" si="27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7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78"/>
        <v>0</v>
      </c>
      <c r="AB2183" s="228" t="str">
        <f t="shared" si="27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7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78"/>
        <v>0</v>
      </c>
      <c r="AB2184" s="228" t="str">
        <f t="shared" si="27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7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78"/>
        <v>0</v>
      </c>
      <c r="AB2185" s="228" t="str">
        <f t="shared" si="27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7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78"/>
        <v>0</v>
      </c>
      <c r="AB2186" s="228" t="str">
        <f t="shared" si="27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7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78"/>
        <v>0</v>
      </c>
      <c r="AB2187" s="228" t="str">
        <f t="shared" si="27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7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78"/>
        <v>0</v>
      </c>
      <c r="AB2188" s="228" t="str">
        <f t="shared" si="27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7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78"/>
        <v>0</v>
      </c>
      <c r="AB2189" s="228" t="str">
        <f t="shared" si="27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7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78"/>
        <v>0</v>
      </c>
      <c r="AB2190" s="228" t="str">
        <f t="shared" si="27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7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78"/>
        <v>0</v>
      </c>
      <c r="AB2191" s="228" t="str">
        <f t="shared" si="27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7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78"/>
        <v>0</v>
      </c>
      <c r="AB2192" s="228" t="str">
        <f t="shared" si="27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7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78"/>
        <v>0</v>
      </c>
      <c r="AB2193" s="228" t="str">
        <f t="shared" si="27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7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78"/>
        <v>0</v>
      </c>
      <c r="AB2194" s="228" t="str">
        <f t="shared" si="27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7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78"/>
        <v>0</v>
      </c>
      <c r="AB2195" s="228" t="str">
        <f t="shared" si="27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7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78"/>
        <v>0</v>
      </c>
      <c r="AB2196" s="228" t="str">
        <f t="shared" si="27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7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78"/>
        <v>0</v>
      </c>
      <c r="AB2197" s="228" t="str">
        <f t="shared" si="27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7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78"/>
        <v>0</v>
      </c>
      <c r="AB2198" s="228" t="str">
        <f t="shared" si="27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7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78"/>
        <v>0</v>
      </c>
      <c r="AB2199" s="228" t="str">
        <f t="shared" si="27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7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78"/>
        <v>0</v>
      </c>
      <c r="AB2200" s="228" t="str">
        <f t="shared" si="27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7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78"/>
        <v>0</v>
      </c>
      <c r="AB2201" s="228" t="str">
        <f t="shared" si="27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7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78"/>
        <v>0</v>
      </c>
      <c r="AB2202" s="228" t="str">
        <f t="shared" si="27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7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78"/>
        <v>0</v>
      </c>
      <c r="AB2203" s="228" t="str">
        <f t="shared" si="27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80">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81">IF(AND(C2204="Smelter not listed",OR(LEN(D2204)=0,LEN(E2204)=0)),1,0)</f>
        <v>0</v>
      </c>
      <c r="AB2204" s="228" t="str">
        <f t="shared" ref="AB2204:AB2234" si="282">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8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81"/>
        <v>0</v>
      </c>
      <c r="AB2205" s="228" t="str">
        <f t="shared" si="28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8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81"/>
        <v>0</v>
      </c>
      <c r="AB2206" s="228" t="str">
        <f t="shared" si="28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8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81"/>
        <v>0</v>
      </c>
      <c r="AB2207" s="228" t="str">
        <f t="shared" si="28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8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81"/>
        <v>0</v>
      </c>
      <c r="AB2208" s="228" t="str">
        <f t="shared" si="28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8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81"/>
        <v>0</v>
      </c>
      <c r="AB2209" s="228" t="str">
        <f t="shared" si="28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8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81"/>
        <v>0</v>
      </c>
      <c r="AB2210" s="228" t="str">
        <f t="shared" si="28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8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81"/>
        <v>0</v>
      </c>
      <c r="AB2211" s="228" t="str">
        <f t="shared" si="28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8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81"/>
        <v>0</v>
      </c>
      <c r="AB2212" s="228" t="str">
        <f t="shared" si="28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8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81"/>
        <v>0</v>
      </c>
      <c r="AB2213" s="228" t="str">
        <f t="shared" si="28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8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81"/>
        <v>0</v>
      </c>
      <c r="AB2214" s="228" t="str">
        <f t="shared" si="28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8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81"/>
        <v>0</v>
      </c>
      <c r="AB2215" s="228" t="str">
        <f t="shared" si="28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8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81"/>
        <v>0</v>
      </c>
      <c r="AB2216" s="228" t="str">
        <f t="shared" si="28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8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81"/>
        <v>0</v>
      </c>
      <c r="AB2217" s="228" t="str">
        <f t="shared" si="28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8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81"/>
        <v>0</v>
      </c>
      <c r="AB2218" s="228" t="str">
        <f t="shared" si="28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8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81"/>
        <v>0</v>
      </c>
      <c r="AB2219" s="228" t="str">
        <f t="shared" si="28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8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81"/>
        <v>0</v>
      </c>
      <c r="AB2220" s="228" t="str">
        <f t="shared" si="28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8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81"/>
        <v>0</v>
      </c>
      <c r="AB2221" s="228" t="str">
        <f t="shared" si="28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8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81"/>
        <v>0</v>
      </c>
      <c r="AB2222" s="228" t="str">
        <f t="shared" si="28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8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81"/>
        <v>0</v>
      </c>
      <c r="AB2223" s="228" t="str">
        <f t="shared" si="28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8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81"/>
        <v>0</v>
      </c>
      <c r="AB2224" s="228" t="str">
        <f t="shared" si="28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8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81"/>
        <v>0</v>
      </c>
      <c r="AB2225" s="228" t="str">
        <f t="shared" si="28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8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81"/>
        <v>0</v>
      </c>
      <c r="AB2226" s="228" t="str">
        <f t="shared" si="28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8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81"/>
        <v>0</v>
      </c>
      <c r="AB2227" s="228" t="str">
        <f t="shared" si="28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8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81"/>
        <v>0</v>
      </c>
      <c r="AB2228" s="228" t="str">
        <f t="shared" si="28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8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81"/>
        <v>0</v>
      </c>
      <c r="AB2229" s="228" t="str">
        <f t="shared" si="28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8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81"/>
        <v>0</v>
      </c>
      <c r="AB2230" s="228" t="str">
        <f t="shared" si="28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8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81"/>
        <v>0</v>
      </c>
      <c r="AB2231" s="228" t="str">
        <f t="shared" si="28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8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81"/>
        <v>0</v>
      </c>
      <c r="AB2232" s="228" t="str">
        <f t="shared" si="28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8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81"/>
        <v>0</v>
      </c>
      <c r="AB2233" s="228" t="str">
        <f t="shared" si="28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8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81"/>
        <v>0</v>
      </c>
      <c r="AB2234" s="228" t="str">
        <f t="shared" si="28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83">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84">IF(AND(C2235="Smelter not listed",OR(LEN(D2235)=0,LEN(E2235)=0)),1,0)</f>
        <v>0</v>
      </c>
      <c r="AB2235" s="228" t="str">
        <f t="shared" ref="AB2235" si="285">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86">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87">IF(AND(C2236="Smelter not listed",OR(LEN(D2236)=0,LEN(E2236)=0)),1,0)</f>
        <v>0</v>
      </c>
      <c r="AB2236" s="228" t="str">
        <f t="shared" ref="AB2236:AB2267" si="288">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8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87"/>
        <v>0</v>
      </c>
      <c r="AB2237" s="228" t="str">
        <f t="shared" si="28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8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87"/>
        <v>0</v>
      </c>
      <c r="AB2238" s="228" t="str">
        <f t="shared" si="28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8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87"/>
        <v>0</v>
      </c>
      <c r="AB2239" s="228" t="str">
        <f t="shared" si="28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8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87"/>
        <v>0</v>
      </c>
      <c r="AB2240" s="228" t="str">
        <f t="shared" si="28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8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87"/>
        <v>0</v>
      </c>
      <c r="AB2241" s="228" t="str">
        <f t="shared" si="28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8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87"/>
        <v>0</v>
      </c>
      <c r="AB2242" s="228" t="str">
        <f t="shared" si="28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8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87"/>
        <v>0</v>
      </c>
      <c r="AB2243" s="228" t="str">
        <f t="shared" si="28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8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87"/>
        <v>0</v>
      </c>
      <c r="AB2244" s="228" t="str">
        <f t="shared" si="28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8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87"/>
        <v>0</v>
      </c>
      <c r="AB2245" s="228" t="str">
        <f t="shared" si="28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8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87"/>
        <v>0</v>
      </c>
      <c r="AB2246" s="228" t="str">
        <f t="shared" si="28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8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87"/>
        <v>0</v>
      </c>
      <c r="AB2247" s="228" t="str">
        <f t="shared" si="28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8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87"/>
        <v>0</v>
      </c>
      <c r="AB2248" s="228" t="str">
        <f t="shared" si="28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8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87"/>
        <v>0</v>
      </c>
      <c r="AB2249" s="228" t="str">
        <f t="shared" si="28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8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87"/>
        <v>0</v>
      </c>
      <c r="AB2250" s="228" t="str">
        <f t="shared" si="28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8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87"/>
        <v>0</v>
      </c>
      <c r="AB2251" s="228" t="str">
        <f t="shared" si="28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8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87"/>
        <v>0</v>
      </c>
      <c r="AB2252" s="228" t="str">
        <f t="shared" si="28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8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87"/>
        <v>0</v>
      </c>
      <c r="AB2253" s="228" t="str">
        <f t="shared" si="28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8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87"/>
        <v>0</v>
      </c>
      <c r="AB2254" s="228" t="str">
        <f t="shared" si="28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8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87"/>
        <v>0</v>
      </c>
      <c r="AB2255" s="228" t="str">
        <f t="shared" si="28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8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87"/>
        <v>0</v>
      </c>
      <c r="AB2256" s="228" t="str">
        <f t="shared" si="28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8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87"/>
        <v>0</v>
      </c>
      <c r="AB2257" s="228" t="str">
        <f t="shared" si="28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8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87"/>
        <v>0</v>
      </c>
      <c r="AB2258" s="228" t="str">
        <f t="shared" si="28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8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87"/>
        <v>0</v>
      </c>
      <c r="AB2259" s="228" t="str">
        <f t="shared" si="28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8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87"/>
        <v>0</v>
      </c>
      <c r="AB2260" s="228" t="str">
        <f t="shared" si="28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8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87"/>
        <v>0</v>
      </c>
      <c r="AB2261" s="228" t="str">
        <f t="shared" si="28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8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87"/>
        <v>0</v>
      </c>
      <c r="AB2262" s="228" t="str">
        <f t="shared" si="28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8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87"/>
        <v>0</v>
      </c>
      <c r="AB2263" s="228" t="str">
        <f t="shared" si="28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8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87"/>
        <v>0</v>
      </c>
      <c r="AB2264" s="228" t="str">
        <f t="shared" si="28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8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87"/>
        <v>0</v>
      </c>
      <c r="AB2265" s="228" t="str">
        <f t="shared" si="28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8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87"/>
        <v>0</v>
      </c>
      <c r="AB2266" s="228" t="str">
        <f t="shared" si="28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8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87"/>
        <v>0</v>
      </c>
      <c r="AB2267" s="228" t="str">
        <f t="shared" si="28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89">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90">IF(AND(C2268="Smelter not listed",OR(LEN(D2268)=0,LEN(E2268)=0)),1,0)</f>
        <v>0</v>
      </c>
      <c r="AB2268" s="228" t="str">
        <f t="shared" ref="AB2268:AB2298" si="291">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8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90"/>
        <v>0</v>
      </c>
      <c r="AB2269" s="228" t="str">
        <f t="shared" si="29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8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90"/>
        <v>0</v>
      </c>
      <c r="AB2270" s="228" t="str">
        <f t="shared" si="29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8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90"/>
        <v>0</v>
      </c>
      <c r="AB2271" s="228" t="str">
        <f t="shared" si="29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8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90"/>
        <v>0</v>
      </c>
      <c r="AB2272" s="228" t="str">
        <f t="shared" si="29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8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90"/>
        <v>0</v>
      </c>
      <c r="AB2273" s="228" t="str">
        <f t="shared" si="29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8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90"/>
        <v>0</v>
      </c>
      <c r="AB2274" s="228" t="str">
        <f t="shared" si="29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8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90"/>
        <v>0</v>
      </c>
      <c r="AB2275" s="228" t="str">
        <f t="shared" si="29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8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90"/>
        <v>0</v>
      </c>
      <c r="AB2276" s="228" t="str">
        <f t="shared" si="29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8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90"/>
        <v>0</v>
      </c>
      <c r="AB2277" s="228" t="str">
        <f t="shared" si="29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8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90"/>
        <v>0</v>
      </c>
      <c r="AB2278" s="228" t="str">
        <f t="shared" si="29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8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90"/>
        <v>0</v>
      </c>
      <c r="AB2279" s="228" t="str">
        <f t="shared" si="29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8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90"/>
        <v>0</v>
      </c>
      <c r="AB2280" s="228" t="str">
        <f t="shared" si="29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8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90"/>
        <v>0</v>
      </c>
      <c r="AB2281" s="228" t="str">
        <f t="shared" si="29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8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90"/>
        <v>0</v>
      </c>
      <c r="AB2282" s="228" t="str">
        <f t="shared" si="29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8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90"/>
        <v>0</v>
      </c>
      <c r="AB2283" s="228" t="str">
        <f t="shared" si="29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8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90"/>
        <v>0</v>
      </c>
      <c r="AB2284" s="228" t="str">
        <f t="shared" si="29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8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90"/>
        <v>0</v>
      </c>
      <c r="AB2285" s="228" t="str">
        <f t="shared" si="29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8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90"/>
        <v>0</v>
      </c>
      <c r="AB2286" s="228" t="str">
        <f t="shared" si="29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8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90"/>
        <v>0</v>
      </c>
      <c r="AB2287" s="228" t="str">
        <f t="shared" si="29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8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90"/>
        <v>0</v>
      </c>
      <c r="AB2288" s="228" t="str">
        <f t="shared" si="29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8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90"/>
        <v>0</v>
      </c>
      <c r="AB2289" s="228" t="str">
        <f t="shared" si="29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8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90"/>
        <v>0</v>
      </c>
      <c r="AB2290" s="228" t="str">
        <f t="shared" si="29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8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90"/>
        <v>0</v>
      </c>
      <c r="AB2291" s="228" t="str">
        <f t="shared" si="29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8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90"/>
        <v>0</v>
      </c>
      <c r="AB2292" s="228" t="str">
        <f t="shared" si="29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8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90"/>
        <v>0</v>
      </c>
      <c r="AB2293" s="228" t="str">
        <f t="shared" si="29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8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90"/>
        <v>0</v>
      </c>
      <c r="AB2294" s="228" t="str">
        <f t="shared" si="29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8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90"/>
        <v>0</v>
      </c>
      <c r="AB2295" s="228" t="str">
        <f t="shared" si="29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8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90"/>
        <v>0</v>
      </c>
      <c r="AB2296" s="228" t="str">
        <f t="shared" si="29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8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90"/>
        <v>0</v>
      </c>
      <c r="AB2297" s="228" t="str">
        <f t="shared" si="29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8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90"/>
        <v>0</v>
      </c>
      <c r="AB2298" s="228" t="str">
        <f t="shared" si="29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292">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293">IF(AND(C2299="Smelter not listed",OR(LEN(D2299)=0,LEN(E2299)=0)),1,0)</f>
        <v>0</v>
      </c>
      <c r="AB2299" s="228" t="str">
        <f t="shared" ref="AB2299" si="294">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95">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96">IF(AND(C2300="Smelter not listed",OR(LEN(D2300)=0,LEN(E2300)=0)),1,0)</f>
        <v>0</v>
      </c>
      <c r="AB2300" s="228" t="str">
        <f t="shared" ref="AB2300:AB2331" si="297">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9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96"/>
        <v>0</v>
      </c>
      <c r="AB2301" s="228" t="str">
        <f t="shared" si="29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9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96"/>
        <v>0</v>
      </c>
      <c r="AB2302" s="228" t="str">
        <f t="shared" si="29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9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96"/>
        <v>0</v>
      </c>
      <c r="AB2303" s="228" t="str">
        <f t="shared" si="29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9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96"/>
        <v>0</v>
      </c>
      <c r="AB2304" s="228" t="str">
        <f t="shared" si="29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9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96"/>
        <v>0</v>
      </c>
      <c r="AB2305" s="228" t="str">
        <f t="shared" si="29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9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96"/>
        <v>0</v>
      </c>
      <c r="AB2306" s="228" t="str">
        <f t="shared" si="29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9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96"/>
        <v>0</v>
      </c>
      <c r="AB2307" s="228" t="str">
        <f t="shared" si="29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9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96"/>
        <v>0</v>
      </c>
      <c r="AB2308" s="228" t="str">
        <f t="shared" si="29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9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96"/>
        <v>0</v>
      </c>
      <c r="AB2309" s="228" t="str">
        <f t="shared" si="29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9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96"/>
        <v>0</v>
      </c>
      <c r="AB2310" s="228" t="str">
        <f t="shared" si="29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9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96"/>
        <v>0</v>
      </c>
      <c r="AB2311" s="228" t="str">
        <f t="shared" si="29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9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96"/>
        <v>0</v>
      </c>
      <c r="AB2312" s="228" t="str">
        <f t="shared" si="29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9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96"/>
        <v>0</v>
      </c>
      <c r="AB2313" s="228" t="str">
        <f t="shared" si="29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9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96"/>
        <v>0</v>
      </c>
      <c r="AB2314" s="228" t="str">
        <f t="shared" si="29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9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96"/>
        <v>0</v>
      </c>
      <c r="AB2315" s="228" t="str">
        <f t="shared" si="29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9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96"/>
        <v>0</v>
      </c>
      <c r="AB2316" s="228" t="str">
        <f t="shared" si="29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9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96"/>
        <v>0</v>
      </c>
      <c r="AB2317" s="228" t="str">
        <f t="shared" si="29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9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96"/>
        <v>0</v>
      </c>
      <c r="AB2318" s="228" t="str">
        <f t="shared" si="29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9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96"/>
        <v>0</v>
      </c>
      <c r="AB2319" s="228" t="str">
        <f t="shared" si="29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9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96"/>
        <v>0</v>
      </c>
      <c r="AB2320" s="228" t="str">
        <f t="shared" si="29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9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96"/>
        <v>0</v>
      </c>
      <c r="AB2321" s="228" t="str">
        <f t="shared" si="29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9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96"/>
        <v>0</v>
      </c>
      <c r="AB2322" s="228" t="str">
        <f t="shared" si="29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9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96"/>
        <v>0</v>
      </c>
      <c r="AB2323" s="228" t="str">
        <f t="shared" si="29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9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96"/>
        <v>0</v>
      </c>
      <c r="AB2324" s="228" t="str">
        <f t="shared" si="29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9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96"/>
        <v>0</v>
      </c>
      <c r="AB2325" s="228" t="str">
        <f t="shared" si="29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9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96"/>
        <v>0</v>
      </c>
      <c r="AB2326" s="228" t="str">
        <f t="shared" si="29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9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96"/>
        <v>0</v>
      </c>
      <c r="AB2327" s="228" t="str">
        <f t="shared" si="29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9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96"/>
        <v>0</v>
      </c>
      <c r="AB2328" s="228" t="str">
        <f t="shared" si="29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9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96"/>
        <v>0</v>
      </c>
      <c r="AB2329" s="228" t="str">
        <f t="shared" si="29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9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96"/>
        <v>0</v>
      </c>
      <c r="AB2330" s="228" t="str">
        <f t="shared" si="29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9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96"/>
        <v>0</v>
      </c>
      <c r="AB2331" s="228" t="str">
        <f t="shared" si="29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98">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99">IF(AND(C2332="Smelter not listed",OR(LEN(D2332)=0,LEN(E2332)=0)),1,0)</f>
        <v>0</v>
      </c>
      <c r="AB2332" s="228" t="str">
        <f t="shared" ref="AB2332:AB2362" si="300">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9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99"/>
        <v>0</v>
      </c>
      <c r="AB2333" s="228" t="str">
        <f t="shared" si="30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9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99"/>
        <v>0</v>
      </c>
      <c r="AB2334" s="228" t="str">
        <f t="shared" si="30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9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99"/>
        <v>0</v>
      </c>
      <c r="AB2335" s="228" t="str">
        <f t="shared" si="30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9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99"/>
        <v>0</v>
      </c>
      <c r="AB2336" s="228" t="str">
        <f t="shared" si="30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9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99"/>
        <v>0</v>
      </c>
      <c r="AB2337" s="228" t="str">
        <f t="shared" si="30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9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99"/>
        <v>0</v>
      </c>
      <c r="AB2338" s="228" t="str">
        <f t="shared" si="30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9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99"/>
        <v>0</v>
      </c>
      <c r="AB2339" s="228" t="str">
        <f t="shared" si="30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9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99"/>
        <v>0</v>
      </c>
      <c r="AB2340" s="228" t="str">
        <f t="shared" si="30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9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99"/>
        <v>0</v>
      </c>
      <c r="AB2341" s="228" t="str">
        <f t="shared" si="30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9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99"/>
        <v>0</v>
      </c>
      <c r="AB2342" s="228" t="str">
        <f t="shared" si="30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9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99"/>
        <v>0</v>
      </c>
      <c r="AB2343" s="228" t="str">
        <f t="shared" si="30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9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99"/>
        <v>0</v>
      </c>
      <c r="AB2344" s="228" t="str">
        <f t="shared" si="30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9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99"/>
        <v>0</v>
      </c>
      <c r="AB2345" s="228" t="str">
        <f t="shared" si="30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9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99"/>
        <v>0</v>
      </c>
      <c r="AB2346" s="228" t="str">
        <f t="shared" si="30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9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99"/>
        <v>0</v>
      </c>
      <c r="AB2347" s="228" t="str">
        <f t="shared" si="30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9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99"/>
        <v>0</v>
      </c>
      <c r="AB2348" s="228" t="str">
        <f t="shared" si="30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9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99"/>
        <v>0</v>
      </c>
      <c r="AB2349" s="228" t="str">
        <f t="shared" si="30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9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99"/>
        <v>0</v>
      </c>
      <c r="AB2350" s="228" t="str">
        <f t="shared" si="30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9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99"/>
        <v>0</v>
      </c>
      <c r="AB2351" s="228" t="str">
        <f t="shared" si="30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9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99"/>
        <v>0</v>
      </c>
      <c r="AB2352" s="228" t="str">
        <f t="shared" si="30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9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99"/>
        <v>0</v>
      </c>
      <c r="AB2353" s="228" t="str">
        <f t="shared" si="30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9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99"/>
        <v>0</v>
      </c>
      <c r="AB2354" s="228" t="str">
        <f t="shared" si="30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9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99"/>
        <v>0</v>
      </c>
      <c r="AB2355" s="228" t="str">
        <f t="shared" si="30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9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99"/>
        <v>0</v>
      </c>
      <c r="AB2356" s="228" t="str">
        <f t="shared" si="30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9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99"/>
        <v>0</v>
      </c>
      <c r="AB2357" s="228" t="str">
        <f t="shared" si="30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9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99"/>
        <v>0</v>
      </c>
      <c r="AB2358" s="228" t="str">
        <f t="shared" si="30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9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99"/>
        <v>0</v>
      </c>
      <c r="AB2359" s="228" t="str">
        <f t="shared" si="30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9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99"/>
        <v>0</v>
      </c>
      <c r="AB2360" s="228" t="str">
        <f t="shared" si="30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9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99"/>
        <v>0</v>
      </c>
      <c r="AB2361" s="228" t="str">
        <f t="shared" si="30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9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99"/>
        <v>0</v>
      </c>
      <c r="AB2362" s="228" t="str">
        <f t="shared" si="30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0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02">IF(AND(C2363="Smelter not listed",OR(LEN(D2363)=0,LEN(E2363)=0)),1,0)</f>
        <v>0</v>
      </c>
      <c r="AB2363" s="228" t="str">
        <f t="shared" ref="AB2363" si="303">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04">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05">IF(AND(C2364="Smelter not listed",OR(LEN(D2364)=0,LEN(E2364)=0)),1,0)</f>
        <v>0</v>
      </c>
      <c r="AB2364" s="228" t="str">
        <f t="shared" ref="AB2364:AB2395" si="306">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0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05"/>
        <v>0</v>
      </c>
      <c r="AB2365" s="228" t="str">
        <f t="shared" si="30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0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05"/>
        <v>0</v>
      </c>
      <c r="AB2366" s="228" t="str">
        <f t="shared" si="30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0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05"/>
        <v>0</v>
      </c>
      <c r="AB2367" s="228" t="str">
        <f t="shared" si="30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0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05"/>
        <v>0</v>
      </c>
      <c r="AB2368" s="228" t="str">
        <f t="shared" si="30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0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05"/>
        <v>0</v>
      </c>
      <c r="AB2369" s="228" t="str">
        <f t="shared" si="30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0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05"/>
        <v>0</v>
      </c>
      <c r="AB2370" s="228" t="str">
        <f t="shared" si="30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0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05"/>
        <v>0</v>
      </c>
      <c r="AB2371" s="228" t="str">
        <f t="shared" si="30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0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05"/>
        <v>0</v>
      </c>
      <c r="AB2372" s="228" t="str">
        <f t="shared" si="30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0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05"/>
        <v>0</v>
      </c>
      <c r="AB2373" s="228" t="str">
        <f t="shared" si="30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0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05"/>
        <v>0</v>
      </c>
      <c r="AB2374" s="228" t="str">
        <f t="shared" si="30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0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05"/>
        <v>0</v>
      </c>
      <c r="AB2375" s="228" t="str">
        <f t="shared" si="306"/>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0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05"/>
        <v>0</v>
      </c>
      <c r="AB2376" s="228" t="str">
        <f t="shared" si="306"/>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0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05"/>
        <v>0</v>
      </c>
      <c r="AB2377" s="228" t="str">
        <f t="shared" si="30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0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05"/>
        <v>0</v>
      </c>
      <c r="AB2378" s="228" t="str">
        <f t="shared" si="30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0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05"/>
        <v>0</v>
      </c>
      <c r="AB2379" s="228" t="str">
        <f t="shared" si="30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0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05"/>
        <v>0</v>
      </c>
      <c r="AB2380" s="228" t="str">
        <f t="shared" si="30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0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05"/>
        <v>0</v>
      </c>
      <c r="AB2381" s="228" t="str">
        <f t="shared" si="30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0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05"/>
        <v>0</v>
      </c>
      <c r="AB2382" s="228" t="str">
        <f t="shared" si="30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0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05"/>
        <v>0</v>
      </c>
      <c r="AB2383" s="228" t="str">
        <f t="shared" si="30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0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05"/>
        <v>0</v>
      </c>
      <c r="AB2384" s="228" t="str">
        <f t="shared" si="30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0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05"/>
        <v>0</v>
      </c>
      <c r="AB2385" s="228" t="str">
        <f t="shared" si="30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0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05"/>
        <v>0</v>
      </c>
      <c r="AB2386" s="228" t="str">
        <f t="shared" si="30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0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05"/>
        <v>0</v>
      </c>
      <c r="AB2387" s="228" t="str">
        <f t="shared" si="30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0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05"/>
        <v>0</v>
      </c>
      <c r="AB2388" s="228" t="str">
        <f t="shared" si="30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0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05"/>
        <v>0</v>
      </c>
      <c r="AB2389" s="228" t="str">
        <f t="shared" si="30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0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05"/>
        <v>0</v>
      </c>
      <c r="AB2390" s="228" t="str">
        <f t="shared" si="30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0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05"/>
        <v>0</v>
      </c>
      <c r="AB2391" s="228" t="str">
        <f t="shared" si="30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0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05"/>
        <v>0</v>
      </c>
      <c r="AB2392" s="228" t="str">
        <f t="shared" si="30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0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05"/>
        <v>0</v>
      </c>
      <c r="AB2393" s="228" t="str">
        <f t="shared" si="30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0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05"/>
        <v>0</v>
      </c>
      <c r="AB2394" s="228" t="str">
        <f t="shared" si="30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0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05"/>
        <v>0</v>
      </c>
      <c r="AB2395" s="228" t="str">
        <f t="shared" si="30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07">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08">IF(AND(C2396="Smelter not listed",OR(LEN(D2396)=0,LEN(E2396)=0)),1,0)</f>
        <v>0</v>
      </c>
      <c r="AB2396" s="228" t="str">
        <f t="shared" ref="AB2396:AB2426" si="309">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0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08"/>
        <v>0</v>
      </c>
      <c r="AB2397" s="228" t="str">
        <f t="shared" si="30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0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08"/>
        <v>0</v>
      </c>
      <c r="AB2398" s="228" t="str">
        <f t="shared" si="30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0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08"/>
        <v>0</v>
      </c>
      <c r="AB2399" s="228" t="str">
        <f t="shared" si="30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0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08"/>
        <v>0</v>
      </c>
      <c r="AB2400" s="228" t="str">
        <f t="shared" si="30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0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08"/>
        <v>0</v>
      </c>
      <c r="AB2401" s="228" t="str">
        <f t="shared" si="30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0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08"/>
        <v>0</v>
      </c>
      <c r="AB2402" s="228" t="str">
        <f t="shared" si="30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0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08"/>
        <v>0</v>
      </c>
      <c r="AB2403" s="228" t="str">
        <f t="shared" si="30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0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08"/>
        <v>0</v>
      </c>
      <c r="AB2404" s="228" t="str">
        <f t="shared" si="309"/>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0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08"/>
        <v>0</v>
      </c>
      <c r="AB2405" s="228" t="str">
        <f t="shared" si="309"/>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0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08"/>
        <v>0</v>
      </c>
      <c r="AB2406" s="228" t="str">
        <f t="shared" si="309"/>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0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08"/>
        <v>0</v>
      </c>
      <c r="AB2407" s="228" t="str">
        <f t="shared" si="309"/>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0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08"/>
        <v>0</v>
      </c>
      <c r="AB2408" s="228" t="str">
        <f t="shared" si="309"/>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0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08"/>
        <v>0</v>
      </c>
      <c r="AB2409" s="228" t="str">
        <f t="shared" si="30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0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08"/>
        <v>0</v>
      </c>
      <c r="AB2410" s="228" t="str">
        <f t="shared" si="30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0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08"/>
        <v>0</v>
      </c>
      <c r="AB2411" s="228" t="str">
        <f t="shared" si="30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0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08"/>
        <v>0</v>
      </c>
      <c r="AB2412" s="228" t="str">
        <f t="shared" si="30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0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08"/>
        <v>0</v>
      </c>
      <c r="AB2413" s="228" t="str">
        <f t="shared" si="30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0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08"/>
        <v>0</v>
      </c>
      <c r="AB2414" s="228" t="str">
        <f t="shared" si="30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0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08"/>
        <v>0</v>
      </c>
      <c r="AB2415" s="228" t="str">
        <f t="shared" si="30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0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08"/>
        <v>0</v>
      </c>
      <c r="AB2416" s="228" t="str">
        <f t="shared" si="30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0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08"/>
        <v>0</v>
      </c>
      <c r="AB2417" s="228" t="str">
        <f t="shared" si="30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0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08"/>
        <v>0</v>
      </c>
      <c r="AB2418" s="228" t="str">
        <f t="shared" si="30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0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08"/>
        <v>0</v>
      </c>
      <c r="AB2419" s="228" t="str">
        <f t="shared" si="30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0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08"/>
        <v>0</v>
      </c>
      <c r="AB2420" s="228" t="str">
        <f t="shared" si="30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0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08"/>
        <v>0</v>
      </c>
      <c r="AB2421" s="228" t="str">
        <f t="shared" si="30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0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08"/>
        <v>0</v>
      </c>
      <c r="AB2422" s="228" t="str">
        <f t="shared" si="30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0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08"/>
        <v>0</v>
      </c>
      <c r="AB2423" s="228" t="str">
        <f t="shared" si="30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0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08"/>
        <v>0</v>
      </c>
      <c r="AB2424" s="228" t="str">
        <f t="shared" si="30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0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08"/>
        <v>0</v>
      </c>
      <c r="AB2425" s="228" t="str">
        <f t="shared" si="30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0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08"/>
        <v>0</v>
      </c>
      <c r="AB2426" s="228" t="str">
        <f t="shared" si="30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10">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11">IF(AND(C2427="Smelter not listed",OR(LEN(D2427)=0,LEN(E2427)=0)),1,0)</f>
        <v>0</v>
      </c>
      <c r="AB2427" s="228" t="str">
        <f t="shared" ref="AB2427" si="312">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13">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14">IF(AND(C2428="Smelter not listed",OR(LEN(D2428)=0,LEN(E2428)=0)),1,0)</f>
        <v>0</v>
      </c>
      <c r="AB2428" s="228" t="str">
        <f t="shared" ref="AB2428:AB2459" si="315">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1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14"/>
        <v>0</v>
      </c>
      <c r="AB2429" s="228" t="str">
        <f t="shared" si="31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1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14"/>
        <v>0</v>
      </c>
      <c r="AB2430" s="228" t="str">
        <f t="shared" si="31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1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14"/>
        <v>0</v>
      </c>
      <c r="AB2431" s="228" t="str">
        <f t="shared" si="31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1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14"/>
        <v>0</v>
      </c>
      <c r="AB2432" s="228" t="str">
        <f t="shared" si="31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1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14"/>
        <v>0</v>
      </c>
      <c r="AB2433" s="228" t="str">
        <f t="shared" si="31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1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14"/>
        <v>0</v>
      </c>
      <c r="AB2434" s="228" t="str">
        <f t="shared" si="31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1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14"/>
        <v>0</v>
      </c>
      <c r="AB2435" s="228" t="str">
        <f t="shared" si="31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1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14"/>
        <v>0</v>
      </c>
      <c r="AB2436" s="228" t="str">
        <f t="shared" si="31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1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14"/>
        <v>0</v>
      </c>
      <c r="AB2437" s="228" t="str">
        <f t="shared" si="315"/>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1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14"/>
        <v>0</v>
      </c>
      <c r="AB2438" s="228" t="str">
        <f t="shared" si="315"/>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1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14"/>
        <v>0</v>
      </c>
      <c r="AB2439" s="228" t="str">
        <f t="shared" si="315"/>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1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14"/>
        <v>0</v>
      </c>
      <c r="AB2440" s="228" t="str">
        <f t="shared" si="315"/>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1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14"/>
        <v>0</v>
      </c>
      <c r="AB2441" s="228" t="str">
        <f t="shared" si="315"/>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1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14"/>
        <v>0</v>
      </c>
      <c r="AB2442" s="228" t="str">
        <f t="shared" si="315"/>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1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14"/>
        <v>0</v>
      </c>
      <c r="AB2443" s="228" t="str">
        <f t="shared" si="315"/>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1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14"/>
        <v>0</v>
      </c>
      <c r="AB2444" s="228" t="str">
        <f t="shared" si="315"/>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1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14"/>
        <v>0</v>
      </c>
      <c r="AB2445" s="228" t="str">
        <f t="shared" si="315"/>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1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14"/>
        <v>0</v>
      </c>
      <c r="AB2446" s="228" t="str">
        <f t="shared" si="315"/>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1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14"/>
        <v>0</v>
      </c>
      <c r="AB2447" s="228" t="str">
        <f t="shared" si="315"/>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1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14"/>
        <v>0</v>
      </c>
      <c r="AB2448" s="228" t="str">
        <f t="shared" si="315"/>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1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14"/>
        <v>0</v>
      </c>
      <c r="AB2449" s="228" t="str">
        <f t="shared" si="315"/>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1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14"/>
        <v>0</v>
      </c>
      <c r="AB2450" s="228" t="str">
        <f t="shared" si="315"/>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1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14"/>
        <v>0</v>
      </c>
      <c r="AB2451" s="228" t="str">
        <f t="shared" si="315"/>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1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14"/>
        <v>0</v>
      </c>
      <c r="AB2452" s="228" t="str">
        <f t="shared" si="315"/>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1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14"/>
        <v>0</v>
      </c>
      <c r="AB2453" s="228" t="str">
        <f t="shared" si="315"/>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1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14"/>
        <v>0</v>
      </c>
      <c r="AB2454" s="228" t="str">
        <f t="shared" si="315"/>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1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14"/>
        <v>0</v>
      </c>
      <c r="AB2455" s="228" t="str">
        <f t="shared" si="315"/>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1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14"/>
        <v>0</v>
      </c>
      <c r="AB2456" s="228" t="str">
        <f t="shared" si="315"/>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1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14"/>
        <v>0</v>
      </c>
      <c r="AB2457" s="228" t="str">
        <f t="shared" si="315"/>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1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14"/>
        <v>0</v>
      </c>
      <c r="AB2458" s="228" t="str">
        <f t="shared" si="315"/>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1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14"/>
        <v>0</v>
      </c>
      <c r="AB2459" s="228" t="str">
        <f t="shared" si="315"/>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16">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17">IF(AND(C2460="Smelter not listed",OR(LEN(D2460)=0,LEN(E2460)=0)),1,0)</f>
        <v>0</v>
      </c>
      <c r="AB2460" s="228" t="str">
        <f t="shared" ref="AB2460:AB2490" si="318">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1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17"/>
        <v>0</v>
      </c>
      <c r="AB2461" s="228" t="str">
        <f t="shared" si="31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1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17"/>
        <v>0</v>
      </c>
      <c r="AB2462" s="228" t="str">
        <f t="shared" si="31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1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17"/>
        <v>0</v>
      </c>
      <c r="AB2463" s="228" t="str">
        <f t="shared" si="31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1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17"/>
        <v>0</v>
      </c>
      <c r="AB2464" s="228" t="str">
        <f t="shared" si="31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1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17"/>
        <v>0</v>
      </c>
      <c r="AB2465" s="228" t="str">
        <f t="shared" si="31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1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17"/>
        <v>0</v>
      </c>
      <c r="AB2466" s="228" t="str">
        <f t="shared" si="31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1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17"/>
        <v>0</v>
      </c>
      <c r="AB2467" s="228" t="str">
        <f t="shared" si="31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1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17"/>
        <v>0</v>
      </c>
      <c r="AB2468" s="228" t="str">
        <f t="shared" si="318"/>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1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17"/>
        <v>0</v>
      </c>
      <c r="AB2469" s="228" t="str">
        <f t="shared" si="318"/>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1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17"/>
        <v>0</v>
      </c>
      <c r="AB2470" s="228" t="str">
        <f t="shared" si="318"/>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1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17"/>
        <v>0</v>
      </c>
      <c r="AB2471" s="228" t="str">
        <f t="shared" si="318"/>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1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17"/>
        <v>0</v>
      </c>
      <c r="AB2472" s="228" t="str">
        <f t="shared" si="318"/>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1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17"/>
        <v>0</v>
      </c>
      <c r="AB2473" s="228" t="str">
        <f t="shared" si="318"/>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1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17"/>
        <v>0</v>
      </c>
      <c r="AB2474" s="228" t="str">
        <f t="shared" si="318"/>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16"/>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17"/>
        <v>0</v>
      </c>
      <c r="AB2475" s="228" t="str">
        <f t="shared" si="318"/>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16"/>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17"/>
        <v>0</v>
      </c>
      <c r="AB2476" s="228" t="str">
        <f t="shared" si="318"/>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16"/>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17"/>
        <v>0</v>
      </c>
      <c r="AB2477" s="228" t="str">
        <f t="shared" si="318"/>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16"/>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17"/>
        <v>0</v>
      </c>
      <c r="AB2478" s="228" t="str">
        <f t="shared" si="318"/>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16"/>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17"/>
        <v>0</v>
      </c>
      <c r="AB2479" s="228" t="str">
        <f t="shared" si="318"/>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16"/>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17"/>
        <v>0</v>
      </c>
      <c r="AB2480" s="228" t="str">
        <f t="shared" si="318"/>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1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17"/>
        <v>0</v>
      </c>
      <c r="AB2481" s="228" t="str">
        <f t="shared" si="318"/>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1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17"/>
        <v>0</v>
      </c>
      <c r="AB2482" s="228" t="str">
        <f t="shared" si="318"/>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1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17"/>
        <v>0</v>
      </c>
      <c r="AB2483" s="228" t="str">
        <f t="shared" si="318"/>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1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17"/>
        <v>0</v>
      </c>
      <c r="AB2484" s="228" t="str">
        <f t="shared" si="318"/>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1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17"/>
        <v>0</v>
      </c>
      <c r="AB2485" s="228" t="str">
        <f t="shared" si="318"/>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1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17"/>
        <v>0</v>
      </c>
      <c r="AB2486" s="228" t="str">
        <f t="shared" si="318"/>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1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17"/>
        <v>0</v>
      </c>
      <c r="AB2487" s="228" t="str">
        <f t="shared" si="318"/>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1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17"/>
        <v>0</v>
      </c>
      <c r="AB2488" s="228" t="str">
        <f t="shared" si="318"/>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1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17"/>
        <v>0</v>
      </c>
      <c r="AB2489" s="228" t="str">
        <f t="shared" si="318"/>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1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17"/>
        <v>0</v>
      </c>
      <c r="AB2490" s="228" t="str">
        <f t="shared" si="318"/>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1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17"/>
        <v>0</v>
      </c>
      <c r="AB2491" s="228" t="str">
        <f t="shared" ref="AB2491" si="320">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17"/>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2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22">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22"/>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22"/>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22"/>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22"/>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22"/>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22"/>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22"/>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22"/>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22"/>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22"/>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5" priority="188" stopIfTrue="1">
      <formula>IF(B5="",TRUE)</formula>
    </cfRule>
    <cfRule type="expression" dxfId="234" priority="189" stopIfTrue="1">
      <formula>IF(AND(COUNTIF(MetalSmelter,B5&amp;C5)=0,LEN(C5)&gt;0),TRUE,FALSE)</formula>
    </cfRule>
  </conditionalFormatting>
  <conditionalFormatting sqref="C5:C2504">
    <cfRule type="expression" dxfId="233" priority="196" stopIfTrue="1">
      <formula>IF(AND(B5&lt;&gt;"",C5=""),TRUE)</formula>
    </cfRule>
  </conditionalFormatting>
  <conditionalFormatting sqref="D5:D2504">
    <cfRule type="expression" dxfId="232" priority="200" stopIfTrue="1">
      <formula>IF(AND(LEN($C5)&gt;0,AND($C5&lt;&gt;"Smelter Not Listed",ISBLANK($D5))),1,0)</formula>
    </cfRule>
    <cfRule type="expression" dxfId="231" priority="207" stopIfTrue="1">
      <formula>IF(AND(D5="",$C5=$X$4),TRUE)</formula>
    </cfRule>
    <cfRule type="expression" dxfId="230" priority="208" stopIfTrue="1">
      <formula>IF(FIND("!",D5),TRUE)</formula>
    </cfRule>
  </conditionalFormatting>
  <conditionalFormatting sqref="E5:E2504 R5:R2504">
    <cfRule type="expression" dxfId="229" priority="194" stopIfTrue="1">
      <formula>IF(AND(E5="",$C5=$X$4),TRUE)</formula>
    </cfRule>
    <cfRule type="expression" dxfId="228" priority="195" stopIfTrue="1">
      <formula>IF(FIND("!",E5),TRUE)</formula>
    </cfRule>
  </conditionalFormatting>
  <conditionalFormatting sqref="F5:F2504">
    <cfRule type="expression" dxfId="227" priority="192" stopIfTrue="1">
      <formula>IF(AND(LEN($A5)&gt;0,$A5&lt;&gt;$F5),TRUE,FALSE)</formula>
    </cfRule>
  </conditionalFormatting>
  <conditionalFormatting sqref="G5:G2504">
    <cfRule type="expression" dxfId="226" priority="209" stopIfTrue="1">
      <formula>IF(FIND("Enter smelter details",G5),TRUE)</formula>
    </cfRule>
  </conditionalFormatting>
  <conditionalFormatting sqref="B5">
    <cfRule type="expression" dxfId="225" priority="186" stopIfTrue="1">
      <formula>IF(B5="",TRUE)</formula>
    </cfRule>
    <cfRule type="expression" dxfId="224" priority="187" stopIfTrue="1">
      <formula>IF(AND(COUNTIF(MetalSmelter,B5&amp;C5)=0,LEN(C5)&gt;0),TRUE,FALSE)</formula>
    </cfRule>
  </conditionalFormatting>
  <conditionalFormatting sqref="C5">
    <cfRule type="expression" dxfId="223" priority="185" stopIfTrue="1">
      <formula>IF(AND(B5&lt;&gt;"",C5=""),TRUE)</formula>
    </cfRule>
  </conditionalFormatting>
  <conditionalFormatting sqref="D5">
    <cfRule type="expression" dxfId="222" priority="182" stopIfTrue="1">
      <formula>IF(AND(LEN($C5)&gt;0,AND($C5&lt;&gt;"Smelter Not Listed",ISBLANK($D5))),1,0)</formula>
    </cfRule>
    <cfRule type="expression" dxfId="221" priority="183" stopIfTrue="1">
      <formula>IF(AND(D5="",$C5=$X$4),TRUE)</formula>
    </cfRule>
    <cfRule type="expression" dxfId="220" priority="184" stopIfTrue="1">
      <formula>IF(FIND("!",D5),TRUE)</formula>
    </cfRule>
  </conditionalFormatting>
  <conditionalFormatting sqref="F5">
    <cfRule type="expression" dxfId="219" priority="181" stopIfTrue="1">
      <formula>IF(AND(LEN($A5)&gt;0,$A5&lt;&gt;$F5),TRUE,FALSE)</formula>
    </cfRule>
  </conditionalFormatting>
  <conditionalFormatting sqref="G5">
    <cfRule type="expression" dxfId="218" priority="180" stopIfTrue="1">
      <formula>IF(FIND("Enter smelter details",G5),TRUE)</formula>
    </cfRule>
  </conditionalFormatting>
  <conditionalFormatting sqref="E5">
    <cfRule type="expression" dxfId="217" priority="178" stopIfTrue="1">
      <formula>IF(AND(E5="",$C5=$X$4),TRUE)</formula>
    </cfRule>
    <cfRule type="expression" dxfId="216" priority="179" stopIfTrue="1">
      <formula>IF(FIND("!",E5),TRUE)</formula>
    </cfRule>
  </conditionalFormatting>
  <conditionalFormatting sqref="B6">
    <cfRule type="expression" dxfId="215" priority="176" stopIfTrue="1">
      <formula>IF(B6="",TRUE)</formula>
    </cfRule>
    <cfRule type="expression" dxfId="214" priority="177" stopIfTrue="1">
      <formula>IF(AND(COUNTIF(MetalSmelter,B6&amp;C6)=0,LEN(C6)&gt;0),TRUE,FALSE)</formula>
    </cfRule>
  </conditionalFormatting>
  <conditionalFormatting sqref="C6">
    <cfRule type="expression" dxfId="213" priority="175" stopIfTrue="1">
      <formula>IF(AND(B6&lt;&gt;"",C6=""),TRUE)</formula>
    </cfRule>
  </conditionalFormatting>
  <conditionalFormatting sqref="D6">
    <cfRule type="expression" dxfId="212" priority="172" stopIfTrue="1">
      <formula>IF(AND(LEN($C6)&gt;0,AND($C6&lt;&gt;"Smelter Not Listed",ISBLANK($D6))),1,0)</formula>
    </cfRule>
    <cfRule type="expression" dxfId="211" priority="173" stopIfTrue="1">
      <formula>IF(AND(D6="",$C6=$X$4),TRUE)</formula>
    </cfRule>
    <cfRule type="expression" dxfId="210" priority="174" stopIfTrue="1">
      <formula>IF(FIND("!",D6),TRUE)</formula>
    </cfRule>
  </conditionalFormatting>
  <conditionalFormatting sqref="E6">
    <cfRule type="expression" dxfId="209" priority="170" stopIfTrue="1">
      <formula>IF(AND(E6="",$C6=$X$4),TRUE)</formula>
    </cfRule>
    <cfRule type="expression" dxfId="208" priority="171" stopIfTrue="1">
      <formula>IF(FIND("!",E6),TRUE)</formula>
    </cfRule>
  </conditionalFormatting>
  <conditionalFormatting sqref="F6">
    <cfRule type="expression" dxfId="207" priority="169" stopIfTrue="1">
      <formula>IF(AND(LEN($A6)&gt;0,$A6&lt;&gt;$F6),TRUE,FALSE)</formula>
    </cfRule>
  </conditionalFormatting>
  <conditionalFormatting sqref="G6">
    <cfRule type="expression" dxfId="206" priority="168" stopIfTrue="1">
      <formula>IF(FIND("Enter smelter details",G6),TRUE)</formula>
    </cfRule>
  </conditionalFormatting>
  <conditionalFormatting sqref="B7">
    <cfRule type="expression" dxfId="205" priority="166" stopIfTrue="1">
      <formula>IF(B7="",TRUE)</formula>
    </cfRule>
    <cfRule type="expression" dxfId="204" priority="167" stopIfTrue="1">
      <formula>IF(AND(COUNTIF(MetalSmelter,B7&amp;C7)=0,LEN(C7)&gt;0),TRUE,FALSE)</formula>
    </cfRule>
  </conditionalFormatting>
  <conditionalFormatting sqref="C7">
    <cfRule type="expression" dxfId="203" priority="165" stopIfTrue="1">
      <formula>IF(AND(B7&lt;&gt;"",C7=""),TRUE)</formula>
    </cfRule>
  </conditionalFormatting>
  <conditionalFormatting sqref="D7">
    <cfRule type="expression" dxfId="202" priority="162" stopIfTrue="1">
      <formula>IF(AND(LEN($C7)&gt;0,AND($C7&lt;&gt;"Smelter Not Listed",ISBLANK($D7))),1,0)</formula>
    </cfRule>
    <cfRule type="expression" dxfId="201" priority="163" stopIfTrue="1">
      <formula>IF(AND(D7="",$C7=$X$4),TRUE)</formula>
    </cfRule>
    <cfRule type="expression" dxfId="200" priority="164" stopIfTrue="1">
      <formula>IF(FIND("!",D7),TRUE)</formula>
    </cfRule>
  </conditionalFormatting>
  <conditionalFormatting sqref="E7">
    <cfRule type="expression" dxfId="199" priority="160" stopIfTrue="1">
      <formula>IF(AND(E7="",$C7=$X$4),TRUE)</formula>
    </cfRule>
    <cfRule type="expression" dxfId="198" priority="161" stopIfTrue="1">
      <formula>IF(FIND("!",E7),TRUE)</formula>
    </cfRule>
  </conditionalFormatting>
  <conditionalFormatting sqref="F7">
    <cfRule type="expression" dxfId="197" priority="159" stopIfTrue="1">
      <formula>IF(AND(LEN($A7)&gt;0,$A7&lt;&gt;$F7),TRUE,FALSE)</formula>
    </cfRule>
  </conditionalFormatting>
  <conditionalFormatting sqref="G7">
    <cfRule type="expression" dxfId="196" priority="158" stopIfTrue="1">
      <formula>IF(FIND("Enter smelter details",G7),TRUE)</formula>
    </cfRule>
  </conditionalFormatting>
  <conditionalFormatting sqref="B8:B11">
    <cfRule type="expression" dxfId="195" priority="156" stopIfTrue="1">
      <formula>IF(B8="",TRUE)</formula>
    </cfRule>
    <cfRule type="expression" dxfId="194" priority="157" stopIfTrue="1">
      <formula>IF(AND(COUNTIF(MetalSmelter,B8&amp;C8)=0,LEN(C8)&gt;0),TRUE,FALSE)</formula>
    </cfRule>
  </conditionalFormatting>
  <conditionalFormatting sqref="C8:C11">
    <cfRule type="expression" dxfId="193" priority="155" stopIfTrue="1">
      <formula>IF(AND(B8&lt;&gt;"",C8=""),TRUE)</formula>
    </cfRule>
  </conditionalFormatting>
  <conditionalFormatting sqref="D8:D11">
    <cfRule type="expression" dxfId="192" priority="152" stopIfTrue="1">
      <formula>IF(AND(LEN($C8)&gt;0,AND($C8&lt;&gt;"Smelter Not Listed",ISBLANK($D8))),1,0)</formula>
    </cfRule>
    <cfRule type="expression" dxfId="191" priority="153" stopIfTrue="1">
      <formula>IF(AND(D8="",$C8=$X$4),TRUE)</formula>
    </cfRule>
    <cfRule type="expression" dxfId="190" priority="154" stopIfTrue="1">
      <formula>IF(FIND("!",D8),TRUE)</formula>
    </cfRule>
  </conditionalFormatting>
  <conditionalFormatting sqref="E8:E11">
    <cfRule type="expression" dxfId="189" priority="150" stopIfTrue="1">
      <formula>IF(AND(E8="",$C8=$X$4),TRUE)</formula>
    </cfRule>
    <cfRule type="expression" dxfId="188" priority="151" stopIfTrue="1">
      <formula>IF(FIND("!",E8),TRUE)</formula>
    </cfRule>
  </conditionalFormatting>
  <conditionalFormatting sqref="F8:F11">
    <cfRule type="expression" dxfId="187" priority="149" stopIfTrue="1">
      <formula>IF(AND(LEN($A8)&gt;0,$A8&lt;&gt;$F8),TRUE,FALSE)</formula>
    </cfRule>
  </conditionalFormatting>
  <conditionalFormatting sqref="G8:G11">
    <cfRule type="expression" dxfId="186" priority="148" stopIfTrue="1">
      <formula>IF(FIND("Enter smelter details",G8),TRUE)</formula>
    </cfRule>
  </conditionalFormatting>
  <conditionalFormatting sqref="A5">
    <cfRule type="expression" dxfId="185" priority="147" stopIfTrue="1">
      <formula>IF(AND(LEN($A5)&gt;0,$A5&lt;&gt;$F5),TRUE,FALSE)</formula>
    </cfRule>
  </conditionalFormatting>
  <conditionalFormatting sqref="A5">
    <cfRule type="expression" dxfId="184" priority="146" stopIfTrue="1">
      <formula>IF(AND(LEN($A5)&gt;0,$A5&lt;&gt;$F5),TRUE,FALSE)</formula>
    </cfRule>
  </conditionalFormatting>
  <conditionalFormatting sqref="A7">
    <cfRule type="expression" dxfId="183" priority="145" stopIfTrue="1">
      <formula>IF(AND(LEN($A7)&gt;0,$A7&lt;&gt;$F7),TRUE,FALSE)</formula>
    </cfRule>
  </conditionalFormatting>
  <conditionalFormatting sqref="A7">
    <cfRule type="expression" dxfId="182" priority="144" stopIfTrue="1">
      <formula>IF(AND(LEN($A7)&gt;0,$A7&lt;&gt;$F7),TRUE,FALSE)</formula>
    </cfRule>
  </conditionalFormatting>
  <conditionalFormatting sqref="B12:B362">
    <cfRule type="expression" dxfId="181" priority="142" stopIfTrue="1">
      <formula>IF(B12="",TRUE)</formula>
    </cfRule>
    <cfRule type="expression" dxfId="180" priority="143" stopIfTrue="1">
      <formula>IF(AND(COUNTIF(MetalSmelter,B12&amp;C12)=0,LEN(C12)&gt;0),TRUE,FALSE)</formula>
    </cfRule>
  </conditionalFormatting>
  <conditionalFormatting sqref="C12:C362">
    <cfRule type="expression" dxfId="179" priority="141" stopIfTrue="1">
      <formula>IF(AND(B12&lt;&gt;"",C12=""),TRUE)</formula>
    </cfRule>
  </conditionalFormatting>
  <conditionalFormatting sqref="D12:D362">
    <cfRule type="expression" dxfId="178" priority="138" stopIfTrue="1">
      <formula>IF(AND(LEN($C12)&gt;0,AND($C12&lt;&gt;"Smelter Not Listed",ISBLANK($D12))),1,0)</formula>
    </cfRule>
    <cfRule type="expression" dxfId="177" priority="139" stopIfTrue="1">
      <formula>IF(AND(D12="",$C12=$X$4),TRUE)</formula>
    </cfRule>
    <cfRule type="expression" dxfId="176" priority="140" stopIfTrue="1">
      <formula>IF(FIND("!",D12),TRUE)</formula>
    </cfRule>
  </conditionalFormatting>
  <conditionalFormatting sqref="E12:E362">
    <cfRule type="expression" dxfId="175" priority="136" stopIfTrue="1">
      <formula>IF(AND(E12="",$C12=$X$4),TRUE)</formula>
    </cfRule>
    <cfRule type="expression" dxfId="174" priority="137" stopIfTrue="1">
      <formula>IF(FIND("!",E12),TRUE)</formula>
    </cfRule>
  </conditionalFormatting>
  <conditionalFormatting sqref="F12:F362">
    <cfRule type="expression" dxfId="173" priority="135" stopIfTrue="1">
      <formula>IF(AND(LEN($A12)&gt;0,$A12&lt;&gt;$F12),TRUE,FALSE)</formula>
    </cfRule>
  </conditionalFormatting>
  <conditionalFormatting sqref="G12:G362">
    <cfRule type="expression" dxfId="172" priority="134" stopIfTrue="1">
      <formula>IF(FIND("Enter smelter details",G12),TRUE)</formula>
    </cfRule>
  </conditionalFormatting>
  <conditionalFormatting sqref="B363:B364">
    <cfRule type="expression" dxfId="171" priority="131" stopIfTrue="1">
      <formula>IF(B363="",TRUE)</formula>
    </cfRule>
    <cfRule type="expression" dxfId="170" priority="132" stopIfTrue="1">
      <formula>IF(AND(COUNTIF(MetalSmelter,B363&amp;C363)=0,LEN(C363)&gt;0),TRUE,FALSE)</formula>
    </cfRule>
    <cfRule type="expression" dxfId="169" priority="133" stopIfTrue="1">
      <formula>IF(OR(AND(B363="Tantalum",'\Users\mkirby\Documents\Vendor and Supplier CMRT Documents\[All Favor - RMI_CMRT_6.4（zhu hai).xlsx]Declaration'!$P$38=""),AND(B363="Tin",'\Users\mkirby\Documents\Vendor and Supplier CMRT Documents\[All Favor - RMI_CMRT_6.4（zhu hai).xlsx]Declaration'!$P$39=""),AND(B363="Gold",'\Users\mkirby\Documents\Vendor and Supplier CMRT Documents\[All Favor - RMI_CMRT_6.4（zhu hai).xlsx]Declaration'!$P$40=""),AND(B363="Tungsten",'\Users\mkirby\Documents\Vendor and Supplier CMRT Documents\[All Favor - RMI_CMRT_6.4（zhu hai).xlsx]Declaration'!$P$41="")),TRUE,FALSE)</formula>
    </cfRule>
  </conditionalFormatting>
  <conditionalFormatting sqref="C363:C364">
    <cfRule type="expression" dxfId="168" priority="129" stopIfTrue="1">
      <formula>IF(OR(AND(B363="Tantalum",'\Users\mkirby\Documents\Vendor and Supplier CMRT Documents\[All Favor - RMI_CMRT_6.4（zhu hai).xlsx]Declaration'!$P$38=""),AND(B363="Tin",'\Users\mkirby\Documents\Vendor and Supplier CMRT Documents\[All Favor - RMI_CMRT_6.4（zhu hai).xlsx]Declaration'!$P$39=""),AND(B363="Gold",'\Users\mkirby\Documents\Vendor and Supplier CMRT Documents\[All Favor - RMI_CMRT_6.4（zhu hai).xlsx]Declaration'!$P$40=""),AND(B363="Tungsten",'\Users\mkirby\Documents\Vendor and Supplier CMRT Documents\[All Favor - RMI_CMRT_6.4（zhu hai).xlsx]Declaration'!$P$41="")),TRUE,FALSE)</formula>
    </cfRule>
    <cfRule type="expression" dxfId="167" priority="130" stopIfTrue="1">
      <formula>IF(AND(B363&lt;&gt;"",C363=""),TRUE)</formula>
    </cfRule>
  </conditionalFormatting>
  <conditionalFormatting sqref="D363:D364">
    <cfRule type="expression" dxfId="166" priority="126" stopIfTrue="1">
      <formula>IF(AND(LEN($C363)&gt;0,AND($C363&lt;&gt;"Smelter Not Listed",ISBLANK($D363))),1,0)</formula>
    </cfRule>
    <cfRule type="expression" dxfId="165" priority="127" stopIfTrue="1">
      <formula>IF(AND(D363="",$C363=$X$4),TRUE)</formula>
    </cfRule>
    <cfRule type="expression" dxfId="164" priority="128" stopIfTrue="1">
      <formula>IF(FIND("!",D363),TRUE)</formula>
    </cfRule>
  </conditionalFormatting>
  <conditionalFormatting sqref="F363:F364">
    <cfRule type="expression" dxfId="163" priority="125" stopIfTrue="1">
      <formula>IF(AND(LEN($A363)&gt;0,$A363&lt;&gt;$F363),TRUE,FALSE)</formula>
    </cfRule>
  </conditionalFormatting>
  <conditionalFormatting sqref="G363:G364">
    <cfRule type="expression" dxfId="162" priority="124" stopIfTrue="1">
      <formula>IF(FIND("Enter smelter details",G363),TRUE)</formula>
    </cfRule>
  </conditionalFormatting>
  <conditionalFormatting sqref="E363:E364">
    <cfRule type="expression" dxfId="161" priority="122" stopIfTrue="1">
      <formula>IF(AND(E363="",$C363=$X$4),TRUE)</formula>
    </cfRule>
    <cfRule type="expression" dxfId="160" priority="123" stopIfTrue="1">
      <formula>IF(FIND("!",E363),TRUE)</formula>
    </cfRule>
  </conditionalFormatting>
  <conditionalFormatting sqref="K365">
    <cfRule type="expression" dxfId="159" priority="121" stopIfTrue="1">
      <formula>IF(FIND("Enter smelter details",K365),TRUE)</formula>
    </cfRule>
  </conditionalFormatting>
  <conditionalFormatting sqref="B365:B366">
    <cfRule type="expression" dxfId="158" priority="119" stopIfTrue="1">
      <formula>IF(B365="",TRUE)</formula>
    </cfRule>
    <cfRule type="expression" dxfId="157" priority="120" stopIfTrue="1">
      <formula>IF(AND(COUNTIF(MetalSmelter,B365&amp;C365)=0,LEN(C365)&gt;0),TRUE,FALSE)</formula>
    </cfRule>
  </conditionalFormatting>
  <conditionalFormatting sqref="C365:C366">
    <cfRule type="expression" dxfId="156" priority="118" stopIfTrue="1">
      <formula>IF(AND(B365&lt;&gt;"",C365=""),TRUE)</formula>
    </cfRule>
  </conditionalFormatting>
  <conditionalFormatting sqref="D365:D366">
    <cfRule type="expression" dxfId="155" priority="115" stopIfTrue="1">
      <formula>IF(AND(LEN($C365)&gt;0,AND($C365&lt;&gt;"Smelter Not Listed",ISBLANK($D365))),1,0)</formula>
    </cfRule>
    <cfRule type="expression" dxfId="154" priority="116" stopIfTrue="1">
      <formula>IF(AND(D365="",$C365=$X$4),TRUE)</formula>
    </cfRule>
    <cfRule type="expression" dxfId="153" priority="117" stopIfTrue="1">
      <formula>IF(FIND("!",D365),TRUE)</formula>
    </cfRule>
  </conditionalFormatting>
  <conditionalFormatting sqref="E365:E366">
    <cfRule type="expression" dxfId="152" priority="113" stopIfTrue="1">
      <formula>IF(AND(E365="",$C365=$X$4),TRUE)</formula>
    </cfRule>
    <cfRule type="expression" dxfId="151" priority="114" stopIfTrue="1">
      <formula>IF(FIND("!",E365),TRUE)</formula>
    </cfRule>
  </conditionalFormatting>
  <conditionalFormatting sqref="F365:F366">
    <cfRule type="expression" dxfId="150" priority="112" stopIfTrue="1">
      <formula>IF(AND(LEN($A365)&gt;0,$A365&lt;&gt;$F365),TRUE,FALSE)</formula>
    </cfRule>
  </conditionalFormatting>
  <conditionalFormatting sqref="G365:G366">
    <cfRule type="expression" dxfId="149" priority="111" stopIfTrue="1">
      <formula>IF(FIND("Enter smelter details",G365),TRUE)</formula>
    </cfRule>
  </conditionalFormatting>
  <conditionalFormatting sqref="A365:A366">
    <cfRule type="expression" dxfId="148" priority="110" stopIfTrue="1">
      <formula>IF(AND(LEN($A365)&gt;0,$A365&lt;&gt;$F365),TRUE,FALSE)</formula>
    </cfRule>
  </conditionalFormatting>
  <conditionalFormatting sqref="A365:A366">
    <cfRule type="expression" dxfId="147" priority="109" stopIfTrue="1">
      <formula>IF(AND(LEN($A365)&gt;0,$A365&lt;&gt;$F365),TRUE,FALSE)</formula>
    </cfRule>
  </conditionalFormatting>
  <conditionalFormatting sqref="B367">
    <cfRule type="expression" dxfId="146" priority="107" stopIfTrue="1">
      <formula>IF(B367="",TRUE)</formula>
    </cfRule>
    <cfRule type="expression" dxfId="145" priority="108" stopIfTrue="1">
      <formula>IF(AND(COUNTIF(MetalSmelter,B367&amp;C367)=0,LEN(C367)&gt;0),TRUE,FALSE)</formula>
    </cfRule>
  </conditionalFormatting>
  <conditionalFormatting sqref="C367">
    <cfRule type="expression" dxfId="144" priority="106" stopIfTrue="1">
      <formula>IF(AND(B367&lt;&gt;"",C367=""),TRUE)</formula>
    </cfRule>
  </conditionalFormatting>
  <conditionalFormatting sqref="D367">
    <cfRule type="expression" dxfId="143" priority="103" stopIfTrue="1">
      <formula>IF(AND(LEN($C367)&gt;0,AND($C367&lt;&gt;"Smelter Not Listed",ISBLANK($D367))),1,0)</formula>
    </cfRule>
    <cfRule type="expression" dxfId="142" priority="104" stopIfTrue="1">
      <formula>IF(AND(D367="",$C367=$X$4),TRUE)</formula>
    </cfRule>
    <cfRule type="expression" dxfId="141" priority="105" stopIfTrue="1">
      <formula>IF(FIND("!",D367),TRUE)</formula>
    </cfRule>
  </conditionalFormatting>
  <conditionalFormatting sqref="E367">
    <cfRule type="expression" dxfId="140" priority="101" stopIfTrue="1">
      <formula>IF(AND(E367="",$C367=$X$4),TRUE)</formula>
    </cfRule>
    <cfRule type="expression" dxfId="139" priority="102" stopIfTrue="1">
      <formula>IF(FIND("!",E367),TRUE)</formula>
    </cfRule>
  </conditionalFormatting>
  <conditionalFormatting sqref="F367">
    <cfRule type="expression" dxfId="138" priority="100" stopIfTrue="1">
      <formula>IF(AND(LEN($A367)&gt;0,$A367&lt;&gt;$F367),TRUE,FALSE)</formula>
    </cfRule>
  </conditionalFormatting>
  <conditionalFormatting sqref="G367">
    <cfRule type="expression" dxfId="137" priority="99" stopIfTrue="1">
      <formula>IF(FIND("Enter smelter details",G367),TRUE)</formula>
    </cfRule>
  </conditionalFormatting>
  <conditionalFormatting sqref="A367">
    <cfRule type="expression" dxfId="136" priority="98" stopIfTrue="1">
      <formula>IF(AND(LEN($A367)&gt;0,$A367&lt;&gt;$F367),TRUE,FALSE)</formula>
    </cfRule>
  </conditionalFormatting>
  <conditionalFormatting sqref="A367">
    <cfRule type="expression" dxfId="135" priority="97" stopIfTrue="1">
      <formula>IF(AND(LEN($A367)&gt;0,$A367&lt;&gt;$F367),TRUE,FALSE)</formula>
    </cfRule>
  </conditionalFormatting>
  <conditionalFormatting sqref="K368">
    <cfRule type="expression" dxfId="134" priority="96" stopIfTrue="1">
      <formula>IF(FIND("Enter smelter details",K368),TRUE)</formula>
    </cfRule>
  </conditionalFormatting>
  <conditionalFormatting sqref="B368:B369">
    <cfRule type="expression" dxfId="133" priority="94" stopIfTrue="1">
      <formula>IF(B368="",TRUE)</formula>
    </cfRule>
    <cfRule type="expression" dxfId="132" priority="95" stopIfTrue="1">
      <formula>IF(AND(COUNTIF(MetalSmelter,B368&amp;C368)=0,LEN(C368)&gt;0),TRUE,FALSE)</formula>
    </cfRule>
  </conditionalFormatting>
  <conditionalFormatting sqref="C368:C369">
    <cfRule type="expression" dxfId="131" priority="93" stopIfTrue="1">
      <formula>IF(AND(B368&lt;&gt;"",C368=""),TRUE)</formula>
    </cfRule>
  </conditionalFormatting>
  <conditionalFormatting sqref="D368:D369">
    <cfRule type="expression" dxfId="130" priority="90" stopIfTrue="1">
      <formula>IF(AND(LEN($C368)&gt;0,AND($C368&lt;&gt;"Smelter Not Listed",ISBLANK($D368))),1,0)</formula>
    </cfRule>
    <cfRule type="expression" dxfId="129" priority="91" stopIfTrue="1">
      <formula>IF(AND(D368="",$C368=$X$4),TRUE)</formula>
    </cfRule>
    <cfRule type="expression" dxfId="128" priority="92" stopIfTrue="1">
      <formula>IF(FIND("!",D368),TRUE)</formula>
    </cfRule>
  </conditionalFormatting>
  <conditionalFormatting sqref="E368:E369">
    <cfRule type="expression" dxfId="127" priority="88" stopIfTrue="1">
      <formula>IF(AND(E368="",$C368=$X$4),TRUE)</formula>
    </cfRule>
    <cfRule type="expression" dxfId="126" priority="89" stopIfTrue="1">
      <formula>IF(FIND("!",E368),TRUE)</formula>
    </cfRule>
  </conditionalFormatting>
  <conditionalFormatting sqref="F368:F369">
    <cfRule type="expression" dxfId="125" priority="87" stopIfTrue="1">
      <formula>IF(AND(LEN($A368)&gt;0,$A368&lt;&gt;$F368),TRUE,FALSE)</formula>
    </cfRule>
  </conditionalFormatting>
  <conditionalFormatting sqref="G368:G369">
    <cfRule type="expression" dxfId="124" priority="86" stopIfTrue="1">
      <formula>IF(FIND("Enter smelter details",G368),TRUE)</formula>
    </cfRule>
  </conditionalFormatting>
  <conditionalFormatting sqref="A368">
    <cfRule type="expression" dxfId="123" priority="85" stopIfTrue="1">
      <formula>IF(AND(LEN($A368)&gt;0,$A368&lt;&gt;$F368),TRUE,FALSE)</formula>
    </cfRule>
  </conditionalFormatting>
  <conditionalFormatting sqref="A368">
    <cfRule type="expression" dxfId="122" priority="84" stopIfTrue="1">
      <formula>IF(AND(LEN($A368)&gt;0,$A368&lt;&gt;$F368),TRUE,FALSE)</formula>
    </cfRule>
  </conditionalFormatting>
  <conditionalFormatting sqref="A369">
    <cfRule type="expression" dxfId="121" priority="83" stopIfTrue="1">
      <formula>IF(AND(LEN($A369)&gt;0,$A369&lt;&gt;$F369),TRUE,FALSE)</formula>
    </cfRule>
  </conditionalFormatting>
  <conditionalFormatting sqref="A369">
    <cfRule type="expression" dxfId="120" priority="82" stopIfTrue="1">
      <formula>IF(AND(LEN($A369)&gt;0,$A369&lt;&gt;$F369),TRUE,FALSE)</formula>
    </cfRule>
  </conditionalFormatting>
  <conditionalFormatting sqref="B368">
    <cfRule type="expression" dxfId="119" priority="80" stopIfTrue="1">
      <formula>IF(B368="",TRUE)</formula>
    </cfRule>
    <cfRule type="expression" dxfId="118" priority="81" stopIfTrue="1">
      <formula>IF(AND(COUNTIF(test,B368&amp;C368)=0,LEN(C368)&gt;0),TRUE,FALSE)</formula>
    </cfRule>
  </conditionalFormatting>
  <conditionalFormatting sqref="C368">
    <cfRule type="expression" dxfId="117" priority="79" stopIfTrue="1">
      <formula>IF(AND(B368&lt;&gt;"",C368=""),TRUE)</formula>
    </cfRule>
  </conditionalFormatting>
  <conditionalFormatting sqref="D368">
    <cfRule type="expression" dxfId="116" priority="76" stopIfTrue="1">
      <formula>IF(AND(LEN($C368)&gt;0,AND($C368&lt;&gt;"Smelter Not Listed",ISBLANK($D368))),1,0)</formula>
    </cfRule>
    <cfRule type="expression" dxfId="115" priority="77" stopIfTrue="1">
      <formula>IF(AND(D368="",$C368=$X$4),TRUE)</formula>
    </cfRule>
    <cfRule type="expression" dxfId="114" priority="78" stopIfTrue="1">
      <formula>IF(FIND("!",D368),TRUE)</formula>
    </cfRule>
  </conditionalFormatting>
  <conditionalFormatting sqref="F368">
    <cfRule type="expression" dxfId="113" priority="75" stopIfTrue="1">
      <formula>IF(AND(LEN($A368)&gt;0,$A368&lt;&gt;$F368),TRUE,FALSE)</formula>
    </cfRule>
  </conditionalFormatting>
  <conditionalFormatting sqref="G368">
    <cfRule type="expression" dxfId="112" priority="74" stopIfTrue="1">
      <formula>IF(FIND("Enter smelter details",G368),TRUE)</formula>
    </cfRule>
  </conditionalFormatting>
  <conditionalFormatting sqref="E368">
    <cfRule type="expression" dxfId="111" priority="72" stopIfTrue="1">
      <formula>IF(AND(E368="",$C368=$X$4),TRUE)</formula>
    </cfRule>
    <cfRule type="expression" dxfId="110" priority="73" stopIfTrue="1">
      <formula>IF(FIND("!",E368),TRUE)</formula>
    </cfRule>
  </conditionalFormatting>
  <conditionalFormatting sqref="A368">
    <cfRule type="expression" dxfId="109" priority="71" stopIfTrue="1">
      <formula>IF(AND(LEN($A368)&gt;0,$A368&lt;&gt;$F368),TRUE,FALSE)</formula>
    </cfRule>
  </conditionalFormatting>
  <conditionalFormatting sqref="B368:B690">
    <cfRule type="expression" dxfId="108" priority="69" stopIfTrue="1">
      <formula>IF(B368="",TRUE)</formula>
    </cfRule>
    <cfRule type="expression" dxfId="107" priority="70" stopIfTrue="1">
      <formula>IF(AND(COUNTIF(MetalSmelter,B368&amp;C368)=0,LEN(C368)&gt;0),TRUE,FALSE)</formula>
    </cfRule>
  </conditionalFormatting>
  <conditionalFormatting sqref="C368:C690">
    <cfRule type="expression" dxfId="106" priority="68" stopIfTrue="1">
      <formula>IF(AND(B368&lt;&gt;"",C368=""),TRUE)</formula>
    </cfRule>
  </conditionalFormatting>
  <conditionalFormatting sqref="D368:D690">
    <cfRule type="expression" dxfId="105" priority="65" stopIfTrue="1">
      <formula>IF(AND(LEN($C368)&gt;0,AND($C368&lt;&gt;"Smelter Not Listed",ISBLANK($D368))),1,0)</formula>
    </cfRule>
    <cfRule type="expression" dxfId="104" priority="66" stopIfTrue="1">
      <formula>IF(AND(D368="",$C368=$X$4),TRUE)</formula>
    </cfRule>
    <cfRule type="expression" dxfId="103" priority="67" stopIfTrue="1">
      <formula>IF(FIND("!",D368),TRUE)</formula>
    </cfRule>
  </conditionalFormatting>
  <conditionalFormatting sqref="E368:E690">
    <cfRule type="expression" dxfId="102" priority="63" stopIfTrue="1">
      <formula>IF(AND(E368="",$C368=$X$4),TRUE)</formula>
    </cfRule>
    <cfRule type="expression" dxfId="101" priority="64" stopIfTrue="1">
      <formula>IF(FIND("!",E368),TRUE)</formula>
    </cfRule>
  </conditionalFormatting>
  <conditionalFormatting sqref="F368:F690">
    <cfRule type="expression" dxfId="100" priority="62" stopIfTrue="1">
      <formula>IF(AND(LEN($A368)&gt;0,$A368&lt;&gt;$F368),TRUE,FALSE)</formula>
    </cfRule>
  </conditionalFormatting>
  <conditionalFormatting sqref="G368:G690">
    <cfRule type="expression" dxfId="99" priority="61" stopIfTrue="1">
      <formula>IF(FIND("Enter smelter details",G368),TRUE)</formula>
    </cfRule>
  </conditionalFormatting>
  <conditionalFormatting sqref="B691:B727">
    <cfRule type="expression" dxfId="98" priority="59" stopIfTrue="1">
      <formula>IF(B691="",TRUE)</formula>
    </cfRule>
    <cfRule type="expression" dxfId="97" priority="60" stopIfTrue="1">
      <formula>IF(AND(COUNTIF(MetalSmelter,B691&amp;C691)=0,LEN(C691)&gt;0),TRUE,FALSE)</formula>
    </cfRule>
  </conditionalFormatting>
  <conditionalFormatting sqref="C691:C727">
    <cfRule type="expression" dxfId="96" priority="58" stopIfTrue="1">
      <formula>IF(AND(B691&lt;&gt;"",C691=""),TRUE)</formula>
    </cfRule>
  </conditionalFormatting>
  <conditionalFormatting sqref="D691:D727">
    <cfRule type="expression" dxfId="95" priority="55" stopIfTrue="1">
      <formula>IF(AND(LEN($C691)&gt;0,AND($C691&lt;&gt;"Smelter Not Listed",ISBLANK($D691))),1,0)</formula>
    </cfRule>
    <cfRule type="expression" dxfId="94" priority="56" stopIfTrue="1">
      <formula>IF(AND(D691="",$C691=$X$4),TRUE)</formula>
    </cfRule>
    <cfRule type="expression" dxfId="93" priority="57" stopIfTrue="1">
      <formula>IF(FIND("!",D691),TRUE)</formula>
    </cfRule>
  </conditionalFormatting>
  <conditionalFormatting sqref="E691:E727">
    <cfRule type="expression" dxfId="92" priority="53" stopIfTrue="1">
      <formula>IF(AND(E691="",$C691=$X$4),TRUE)</formula>
    </cfRule>
    <cfRule type="expression" dxfId="91" priority="54" stopIfTrue="1">
      <formula>IF(FIND("!",E691),TRUE)</formula>
    </cfRule>
  </conditionalFormatting>
  <conditionalFormatting sqref="F691:F727">
    <cfRule type="expression" dxfId="90" priority="52" stopIfTrue="1">
      <formula>IF(AND(LEN($A691)&gt;0,$A691&lt;&gt;$F691),TRUE,FALSE)</formula>
    </cfRule>
  </conditionalFormatting>
  <conditionalFormatting sqref="G691:G727">
    <cfRule type="expression" dxfId="89" priority="51" stopIfTrue="1">
      <formula>IF(FIND("Enter smelter details",G691),TRUE)</formula>
    </cfRule>
  </conditionalFormatting>
  <conditionalFormatting sqref="B5:B356">
    <cfRule type="expression" dxfId="88" priority="49" stopIfTrue="1">
      <formula>IF(B5="",TRUE)</formula>
    </cfRule>
    <cfRule type="expression" dxfId="87" priority="50" stopIfTrue="1">
      <formula>IF(AND(COUNTIF(MetalSmelter,B5&amp;C5)=0,LEN(C5)&gt;0),TRUE,FALSE)</formula>
    </cfRule>
  </conditionalFormatting>
  <conditionalFormatting sqref="C5:C356">
    <cfRule type="expression" dxfId="86" priority="48" stopIfTrue="1">
      <formula>IF(AND(B5&lt;&gt;"",C5=""),TRUE)</formula>
    </cfRule>
  </conditionalFormatting>
  <conditionalFormatting sqref="F5:F356 A216 A218">
    <cfRule type="expression" dxfId="85" priority="47" stopIfTrue="1">
      <formula>IF(AND(LEN($A5)&gt;0,$A5&lt;&gt;$F5),TRUE,FALSE)</formula>
    </cfRule>
  </conditionalFormatting>
  <conditionalFormatting sqref="G5:G356">
    <cfRule type="expression" dxfId="84" priority="46" stopIfTrue="1">
      <formula>IF(FIND("Enter smelter details",G5),TRUE)</formula>
    </cfRule>
  </conditionalFormatting>
  <conditionalFormatting sqref="B216">
    <cfRule type="expression" dxfId="83" priority="44" stopIfTrue="1">
      <formula>IF(B216="",TRUE)</formula>
    </cfRule>
    <cfRule type="expression" dxfId="82" priority="45" stopIfTrue="1">
      <formula>IF(AND(COUNTIF(MetalSmelter,B216&amp;C216)=0,LEN(C216)&gt;0),TRUE,FALSE)</formula>
    </cfRule>
  </conditionalFormatting>
  <conditionalFormatting sqref="C216">
    <cfRule type="expression" dxfId="81" priority="43" stopIfTrue="1">
      <formula>IF(AND(B216&lt;&gt;"",C216=""),TRUE)</formula>
    </cfRule>
  </conditionalFormatting>
  <conditionalFormatting sqref="F216 A216">
    <cfRule type="expression" dxfId="80" priority="42" stopIfTrue="1">
      <formula>IF(AND(LEN($A216)&gt;0,$A216&lt;&gt;$F216),TRUE,FALSE)</formula>
    </cfRule>
  </conditionalFormatting>
  <conditionalFormatting sqref="B217">
    <cfRule type="expression" dxfId="79" priority="40" stopIfTrue="1">
      <formula>IF(B217="",TRUE)</formula>
    </cfRule>
    <cfRule type="expression" dxfId="78" priority="41" stopIfTrue="1">
      <formula>IF(AND(COUNTIF(MetalSmelter,B217&amp;C217)=0,LEN(C217)&gt;0),TRUE,FALSE)</formula>
    </cfRule>
  </conditionalFormatting>
  <conditionalFormatting sqref="C217">
    <cfRule type="expression" dxfId="77" priority="39" stopIfTrue="1">
      <formula>IF(AND(B217&lt;&gt;"",C217=""),TRUE)</formula>
    </cfRule>
  </conditionalFormatting>
  <conditionalFormatting sqref="B218">
    <cfRule type="expression" dxfId="76" priority="37" stopIfTrue="1">
      <formula>IF(B218="",TRUE)</formula>
    </cfRule>
    <cfRule type="expression" dxfId="75" priority="38" stopIfTrue="1">
      <formula>IF(AND(COUNTIF(MetalSmelter,B218&amp;C218)=0,LEN(C218)&gt;0),TRUE,FALSE)</formula>
    </cfRule>
  </conditionalFormatting>
  <conditionalFormatting sqref="C218">
    <cfRule type="expression" dxfId="74" priority="36" stopIfTrue="1">
      <formula>IF(AND(B218&lt;&gt;"",C218=""),TRUE)</formula>
    </cfRule>
  </conditionalFormatting>
  <conditionalFormatting sqref="D5:D356">
    <cfRule type="expression" dxfId="73" priority="33" stopIfTrue="1">
      <formula>IF(AND(LEN($C5)&gt;0,AND($C5&lt;&gt;"Smelter Not Listed",ISBLANK($D5))),1,0)</formula>
    </cfRule>
    <cfRule type="expression" dxfId="72" priority="34" stopIfTrue="1">
      <formula>IF(AND(D5="",$C5=$V$216),TRUE)</formula>
    </cfRule>
    <cfRule type="expression" dxfId="71" priority="35" stopIfTrue="1">
      <formula>IF(FIND("!",D5),TRUE)</formula>
    </cfRule>
  </conditionalFormatting>
  <conditionalFormatting sqref="E5:E356">
    <cfRule type="expression" dxfId="70" priority="31" stopIfTrue="1">
      <formula>IF(AND(E5="",$C5=$V$216),TRUE)</formula>
    </cfRule>
    <cfRule type="expression" dxfId="69" priority="32" stopIfTrue="1">
      <formula>IF(FIND("!",E5),TRUE)</formula>
    </cfRule>
  </conditionalFormatting>
  <conditionalFormatting sqref="D216">
    <cfRule type="expression" dxfId="68" priority="28" stopIfTrue="1">
      <formula>IF(AND(LEN($C216)&gt;0,AND($C216&lt;&gt;"Smelter Not Listed",ISBLANK($D216))),1,0)</formula>
    </cfRule>
    <cfRule type="expression" dxfId="67" priority="29" stopIfTrue="1">
      <formula>IF(AND(D216="",$C216=$V$216),TRUE)</formula>
    </cfRule>
    <cfRule type="expression" dxfId="66" priority="30" stopIfTrue="1">
      <formula>IF(FIND("!",D216),TRUE)</formula>
    </cfRule>
  </conditionalFormatting>
  <conditionalFormatting sqref="E216">
    <cfRule type="expression" dxfId="65" priority="26" stopIfTrue="1">
      <formula>IF(AND(E216="",$C216=$V$216),TRUE)</formula>
    </cfRule>
    <cfRule type="expression" dxfId="64" priority="27" stopIfTrue="1">
      <formula>IF(FIND("!",E216),TRUE)</formula>
    </cfRule>
  </conditionalFormatting>
  <conditionalFormatting sqref="B5:B356">
    <cfRule type="expression" dxfId="51" priority="24" stopIfTrue="1">
      <formula>IF(B5="",TRUE)</formula>
    </cfRule>
    <cfRule type="expression" dxfId="50" priority="25" stopIfTrue="1">
      <formula>IF(AND(COUNTIF(MetalSmelter,B5&amp;C5)=0,LEN(C5)&gt;0),TRUE,FALSE)</formula>
    </cfRule>
  </conditionalFormatting>
  <conditionalFormatting sqref="C5:C356">
    <cfRule type="expression" dxfId="47" priority="23" stopIfTrue="1">
      <formula>IF(AND(B5&lt;&gt;"",C5=""),TRUE)</formula>
    </cfRule>
  </conditionalFormatting>
  <conditionalFormatting sqref="F5:F356 A216 A218">
    <cfRule type="expression" dxfId="45" priority="22" stopIfTrue="1">
      <formula>IF(AND(LEN($A5)&gt;0,$A5&lt;&gt;$F5),TRUE,FALSE)</formula>
    </cfRule>
  </conditionalFormatting>
  <conditionalFormatting sqref="G5:G356">
    <cfRule type="expression" dxfId="43" priority="21" stopIfTrue="1">
      <formula>IF(FIND("Enter smelter details",G5),TRUE)</formula>
    </cfRule>
  </conditionalFormatting>
  <conditionalFormatting sqref="B216">
    <cfRule type="expression" dxfId="41" priority="19" stopIfTrue="1">
      <formula>IF(B216="",TRUE)</formula>
    </cfRule>
    <cfRule type="expression" dxfId="40" priority="20" stopIfTrue="1">
      <formula>IF(AND(COUNTIF(MetalSmelter,B216&amp;C216)=0,LEN(C216)&gt;0),TRUE,FALSE)</formula>
    </cfRule>
  </conditionalFormatting>
  <conditionalFormatting sqref="C216">
    <cfRule type="expression" dxfId="37" priority="18" stopIfTrue="1">
      <formula>IF(AND(B216&lt;&gt;"",C216=""),TRUE)</formula>
    </cfRule>
  </conditionalFormatting>
  <conditionalFormatting sqref="F216 A216">
    <cfRule type="expression" dxfId="35" priority="17" stopIfTrue="1">
      <formula>IF(AND(LEN($A216)&gt;0,$A216&lt;&gt;$F216),TRUE,FALSE)</formula>
    </cfRule>
  </conditionalFormatting>
  <conditionalFormatting sqref="B217">
    <cfRule type="expression" dxfId="33" priority="15" stopIfTrue="1">
      <formula>IF(B217="",TRUE)</formula>
    </cfRule>
    <cfRule type="expression" dxfId="32" priority="16" stopIfTrue="1">
      <formula>IF(AND(COUNTIF(MetalSmelter,B217&amp;C217)=0,LEN(C217)&gt;0),TRUE,FALSE)</formula>
    </cfRule>
  </conditionalFormatting>
  <conditionalFormatting sqref="C217">
    <cfRule type="expression" dxfId="29" priority="14" stopIfTrue="1">
      <formula>IF(AND(B217&lt;&gt;"",C217=""),TRUE)</formula>
    </cfRule>
  </conditionalFormatting>
  <conditionalFormatting sqref="B218">
    <cfRule type="expression" dxfId="27" priority="12" stopIfTrue="1">
      <formula>IF(B218="",TRUE)</formula>
    </cfRule>
    <cfRule type="expression" dxfId="26" priority="13" stopIfTrue="1">
      <formula>IF(AND(COUNTIF(MetalSmelter,B218&amp;C218)=0,LEN(C218)&gt;0),TRUE,FALSE)</formula>
    </cfRule>
  </conditionalFormatting>
  <conditionalFormatting sqref="C218">
    <cfRule type="expression" dxfId="23" priority="11" stopIfTrue="1">
      <formula>IF(AND(B218&lt;&gt;"",C218=""),TRUE)</formula>
    </cfRule>
  </conditionalFormatting>
  <conditionalFormatting sqref="D5:D356">
    <cfRule type="expression" dxfId="21" priority="8" stopIfTrue="1">
      <formula>IF(AND(LEN($C5)&gt;0,AND($C5&lt;&gt;"Smelter Not Listed",ISBLANK($D5))),1,0)</formula>
    </cfRule>
    <cfRule type="expression" dxfId="20" priority="9" stopIfTrue="1">
      <formula>IF(AND(D5="",$C5=$V$216),TRUE)</formula>
    </cfRule>
    <cfRule type="expression" dxfId="19" priority="10" stopIfTrue="1">
      <formula>IF(FIND("!",D5),TRUE)</formula>
    </cfRule>
  </conditionalFormatting>
  <conditionalFormatting sqref="E5:E356">
    <cfRule type="expression" dxfId="15" priority="6" stopIfTrue="1">
      <formula>IF(AND(E5="",$C5=$V$216),TRUE)</formula>
    </cfRule>
    <cfRule type="expression" dxfId="14" priority="7" stopIfTrue="1">
      <formula>IF(FIND("!",E5),TRUE)</formula>
    </cfRule>
  </conditionalFormatting>
  <conditionalFormatting sqref="D216">
    <cfRule type="expression" dxfId="11" priority="3" stopIfTrue="1">
      <formula>IF(AND(LEN($C216)&gt;0,AND($C216&lt;&gt;"Smelter Not Listed",ISBLANK($D216))),1,0)</formula>
    </cfRule>
    <cfRule type="expression" dxfId="10" priority="4" stopIfTrue="1">
      <formula>IF(AND(D216="",$C216=$V$216),TRUE)</formula>
    </cfRule>
    <cfRule type="expression" dxfId="9" priority="5" stopIfTrue="1">
      <formula>IF(FIND("!",D216),TRUE)</formula>
    </cfRule>
  </conditionalFormatting>
  <conditionalFormatting sqref="E216">
    <cfRule type="expression" dxfId="5" priority="1" stopIfTrue="1">
      <formula>IF(AND(E216="",$C216=$V$216),TRUE)</formula>
    </cfRule>
    <cfRule type="expression" dxfId="4" priority="2" stopIfTrue="1">
      <formula>IF(FIND("!",E216),TRUE)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extLst xmlns:x14="http://schemas.microsoft.com/office/spreadsheetml/2009/9/main">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54" activePane="bottomRight" state="frozen"/>
      <selection activeCell="A4" sqref="A4"/>
      <selection pane="topRight" activeCell="A4" sqref="A4"/>
      <selection pane="bottomLeft" activeCell="A4" sqref="A4"/>
      <selection pane="bottomRight" activeCell="B87" sqref="B87"/>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12" t="str">
        <f ca="1">OFFSET(L!$C$1,MATCH("Checker"&amp;ADDRESS(ROW(),COLUMN(),4),L!$A:$A,0)-1,SL,,)</f>
        <v>To ensure all required fields have been populated before submitting to your customers review form for any line items highlighted in red</v>
      </c>
      <c r="B1" s="412"/>
      <c r="C1" s="41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Anaheim Automation,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Motion Control</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Kirby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mkirby@anaheimautomation.com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(714)992-6990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Kirby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mkirby@anaheimautomation.com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63" priority="347" stopIfTrue="1">
      <formula>$F4=0</formula>
    </cfRule>
    <cfRule type="expression" dxfId="62" priority="348" stopIfTrue="1">
      <formula>$H4=0</formula>
    </cfRule>
    <cfRule type="expression" dxfId="61" priority="349" stopIfTrue="1">
      <formula>$H4=1</formula>
    </cfRule>
  </conditionalFormatting>
  <conditionalFormatting sqref="A5:A13">
    <cfRule type="expression" dxfId="60" priority="49" stopIfTrue="1">
      <formula>$F5=0</formula>
    </cfRule>
    <cfRule type="expression" dxfId="59" priority="50" stopIfTrue="1">
      <formula>AND($F5=1,$G5=0)</formula>
    </cfRule>
    <cfRule type="expression" dxfId="58" priority="51" stopIfTrue="1">
      <formula>AND($F5&lt;&gt;0,$G5&lt;&gt;0)</formula>
    </cfRule>
  </conditionalFormatting>
  <conditionalFormatting sqref="A29:A32">
    <cfRule type="expression" dxfId="57" priority="2" stopIfTrue="1">
      <formula>$F29=0</formula>
    </cfRule>
    <cfRule type="expression" dxfId="56" priority="3" stopIfTrue="1">
      <formula>$H29=0</formula>
    </cfRule>
    <cfRule type="expression" dxfId="55" priority="4" stopIfTrue="1">
      <formula>$H29=1</formula>
    </cfRule>
  </conditionalFormatting>
  <conditionalFormatting sqref="B65:B69">
    <cfRule type="expression" dxfId="54" priority="1" stopIfTrue="1">
      <formula>IF(F65=0,TRUE)</formula>
    </cfRule>
  </conditionalFormatting>
  <conditionalFormatting sqref="D56">
    <cfRule type="expression" dxfId="53"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14" t="str">
        <f ca="1">OFFSET(L!$C$1,MATCH("Product List"&amp;ADDRESS(ROW(),COLUMN(),4),L!$A:$A,0)-1,SL,,)</f>
        <v>Completion required only if reporting level "Product (or List of Products)" selected on the 'Declaration' worksheet.</v>
      </c>
      <c r="B1" s="415"/>
      <c r="C1" s="415"/>
      <c r="D1" s="41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3" t="s">
        <v>888</v>
      </c>
      <c r="C4" s="413"/>
      <c r="D4" s="41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16" t="str">
        <f ca="1">OFFSET(L!$C$1,MATCH("General"&amp;"Cpy",L!$A:$A,0)-1,SL,,)</f>
        <v>© 2024 Responsible Minerals Initiative. All rights reserved.</v>
      </c>
      <c r="C2006" s="416"/>
      <c r="D2006" s="416"/>
      <c r="E2006" s="279"/>
    </row>
    <row r="2007" spans="1:5" ht="13.5"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1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1">
      <c r="A2" s="418"/>
      <c r="B2" s="418"/>
      <c r="C2" s="418"/>
      <c r="D2" s="418"/>
      <c r="E2" s="418"/>
      <c r="F2" s="418"/>
      <c r="G2" s="418"/>
      <c r="H2" s="418"/>
      <c r="I2" s="418"/>
    </row>
    <row r="3" spans="1:11">
      <c r="A3" s="418"/>
      <c r="B3" s="418"/>
      <c r="C3" s="418"/>
      <c r="D3" s="418"/>
      <c r="E3" s="418"/>
      <c r="F3" s="418"/>
      <c r="G3" s="418"/>
      <c r="H3" s="418"/>
      <c r="I3" s="41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5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360">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42">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mkirby</cp:lastModifiedBy>
  <cp:lastPrinted>2015-04-21T20:47:43Z</cp:lastPrinted>
  <dcterms:created xsi:type="dcterms:W3CDTF">2010-06-21T21:00:23Z</dcterms:created>
  <dcterms:modified xsi:type="dcterms:W3CDTF">2024-10-09T20:19:52Z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